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0.84.0.1\共有フォルダ\総務課\財政係\HP掲載用データ\財政状況資料集\"/>
    </mc:Choice>
  </mc:AlternateContent>
  <xr:revisionPtr revIDLastSave="0" documentId="8_{580E3CA0-8CF2-4105-8E7B-157E686E0060}" xr6:coauthVersionLast="43" xr6:coauthVersionMax="43" xr10:uidLastSave="{00000000-0000-0000-0000-000000000000}"/>
  <bookViews>
    <workbookView xWindow="2880" yWindow="2205" windowWidth="11715" windowHeight="107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BE36" i="10"/>
  <c r="AM36" i="10"/>
  <c r="U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C36" i="10"/>
  <c r="C37" i="10" s="1"/>
  <c r="BW34" i="10" l="1"/>
  <c r="BW35" i="10" s="1"/>
  <c r="BW36" i="10" s="1"/>
  <c r="BW37" i="10" s="1"/>
  <c r="BW38" i="10" s="1"/>
  <c r="BW39" i="10" s="1"/>
  <c r="BW40" i="10" s="1"/>
  <c r="BW41" i="10" s="1"/>
  <c r="BW42" i="10" s="1"/>
  <c r="AM34" i="10"/>
  <c r="AM35" i="10" s="1"/>
  <c r="CO34" i="10"/>
  <c r="CO35" i="10" s="1"/>
  <c r="CO36" i="10" s="1"/>
  <c r="CO37" i="10" s="1"/>
  <c r="CO38" i="10" s="1"/>
  <c r="BE34" i="10"/>
</calcChain>
</file>

<file path=xl/sharedStrings.xml><?xml version="1.0" encoding="utf-8"?>
<sst xmlns="http://schemas.openxmlformats.org/spreadsheetml/2006/main" count="1130" uniqueCount="605">
  <si>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</si>
  <si>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</si>
  <si>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</si>
  <si>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</si>
  <si>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</si>
  <si>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</si>
  <si>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</si>
  <si>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</si>
  <si>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</si>
  <si>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</si>
  <si>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</si>
  <si>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</si>
  <si>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</si>
  <si>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</si>
  <si>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</si>
  <si>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</si>
  <si>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</si>
  <si>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</si>
  <si>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</si>
  <si>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</si>
  <si>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</si>
  <si>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</si>
  <si>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</si>
  <si>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</si>
  <si>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</si>
  <si>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</si>
  <si>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</si>
  <si>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</si>
  <si>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</si>
  <si>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</si>
  <si>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</si>
  <si>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</si>
  <si>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</si>
  <si>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</si>
  <si>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</si>
  <si>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</si>
  <si>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</si>
  <si>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</si>
  <si>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</si>
  <si>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</si>
  <si>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</si>
  <si>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</si>
  <si>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</si>
  <si>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</si>
  <si>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</si>
  <si>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</si>
  <si>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</si>
  <si>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</si>
  <si>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</si>
  <si>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</si>
  <si>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</si>
  <si>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</si>
  <si>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</si>
  <si>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</si>
  <si>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</si>
  <si>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</si>
  <si>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</si>
  <si>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</si>
  <si>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</si>
  <si>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</si>
  <si>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</si>
  <si>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</si>
  <si>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</si>
  <si>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</si>
  <si>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</si>
  <si>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</si>
  <si>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</si>
  <si>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</si>
  <si>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</si>
  <si>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</si>
  <si>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</si>
  <si>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</si>
  <si>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</si>
  <si>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</si>
  <si>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</si>
  <si>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</si>
  <si>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</si>
  <si>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</si>
  <si>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</si>
  <si>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</si>
  <si>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</si>
  <si>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</si>
  <si>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</si>
  <si>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</si>
  <si>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</si>
  <si>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</si>
  <si>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</si>
  <si>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</si>
  <si>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</si>
  <si>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</si>
  <si>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</si>
  <si>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</si>
  <si>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</si>
  <si>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</si>
  <si>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</si>
  <si>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</si>
  <si>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</si>
  <si>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美瑛町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</si>
  <si>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</si>
  <si>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</si>
  <si>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</si>
  <si>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</si>
  <si>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</si>
  <si>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</si>
  <si>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</si>
  <si>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</si>
  <si>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</si>
  <si>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</si>
  <si>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</si>
  <si>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</si>
  <si>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</si>
  <si>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</si>
  <si>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</si>
  <si>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</si>
  <si>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</si>
  <si>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</si>
  <si>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</si>
  <si>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</si>
  <si>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</si>
  <si>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</si>
  <si>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</si>
  <si>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</si>
  <si>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</si>
  <si>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</si>
  <si>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</si>
  <si>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</si>
  <si>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</si>
  <si>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</si>
  <si>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</si>
  <si>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</si>
  <si>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</si>
  <si>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</si>
  <si>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</si>
  <si>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</si>
  <si>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</si>
  <si>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</si>
  <si>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</si>
  <si>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</si>
  <si>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</si>
  <si>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</si>
  <si>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</si>
  <si>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</si>
  <si>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</si>
  <si>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</si>
  <si>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</si>
  <si>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</si>
  <si>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</si>
  <si>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</si>
  <si>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</si>
  <si>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</si>
  <si>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</si>
  <si>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</si>
  <si>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</si>
  <si>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</si>
  <si>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</si>
  <si>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</si>
  <si>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</si>
  <si>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</si>
  <si>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</si>
  <si>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</si>
  <si>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</si>
  <si>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</si>
  <si>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</si>
  <si>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</si>
  <si>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</si>
  <si>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</si>
  <si>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</si>
  <si>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</si>
  <si>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</si>
  <si>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</si>
  <si>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</si>
  <si>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</si>
  <si>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</si>
  <si>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</si>
  <si>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</si>
  <si>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</si>
  <si>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</si>
  <si>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</si>
  <si>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</si>
  <si>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</si>
  <si>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</si>
  <si>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</si>
  <si>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</si>
  <si>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</si>
  <si>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</si>
  <si>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</si>
  <si>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</si>
  <si>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</si>
  <si>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</si>
  <si>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</si>
  <si>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</si>
  <si>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</si>
  <si>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</si>
  <si>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</si>
  <si>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</si>
  <si>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</si>
  <si>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</si>
  <si>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</si>
  <si>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</si>
  <si>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</si>
  <si>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</si>
  <si>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</si>
  <si>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</si>
  <si>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</si>
  <si>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</si>
  <si>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</si>
  <si>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</si>
  <si>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</si>
  <si>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</si>
  <si>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</si>
  <si>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</si>
  <si>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</si>
  <si>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</si>
  <si>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北海道美瑛町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</si>
  <si>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</si>
  <si>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</si>
  <si>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</si>
  <si>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</si>
  <si>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</si>
  <si>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</si>
  <si>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</si>
  <si>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</si>
  <si>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</si>
  <si>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</si>
  <si>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</si>
  <si>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</si>
  <si>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</si>
  <si>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</si>
  <si>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</si>
  <si>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</si>
  <si>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</si>
  <si>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</si>
  <si>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</si>
  <si>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</si>
  <si>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</si>
  <si>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</si>
  <si>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</si>
  <si>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</si>
  <si>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</si>
  <si>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</si>
  <si>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</si>
  <si>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</si>
  <si>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</si>
  <si>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</si>
  <si>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</si>
  <si>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</si>
  <si>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</si>
  <si>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</si>
  <si>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</si>
  <si>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</si>
  <si>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</si>
  <si>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</si>
  <si>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</si>
  <si>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</si>
  <si>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</si>
  <si>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</si>
  <si>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</si>
  <si>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</si>
  <si>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</si>
  <si>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</si>
  <si>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</si>
  <si>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</si>
  <si>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</si>
  <si>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</si>
  <si>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</si>
  <si>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</si>
  <si>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</si>
  <si>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</si>
  <si>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</si>
  <si>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</si>
  <si>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</si>
  <si>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</si>
  <si>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</si>
  <si>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</si>
  <si>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</si>
  <si>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</si>
  <si>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</si>
  <si>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</si>
  <si>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</si>
  <si>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</si>
  <si>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</si>
  <si>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</si>
  <si>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</si>
  <si>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</si>
  <si>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</si>
  <si>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</si>
  <si>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</si>
  <si>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</si>
  <si>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</si>
  <si>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</si>
  <si>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</si>
  <si>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</si>
  <si>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</si>
  <si>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</si>
  <si>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</si>
  <si>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</si>
  <si>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</si>
  <si>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</si>
  <si>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</si>
  <si>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</si>
  <si>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</si>
  <si>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</si>
  <si>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</si>
  <si>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</si>
  <si>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</si>
  <si>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</si>
  <si>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</si>
  <si>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</si>
  <si>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</si>
  <si>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</si>
  <si>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</si>
  <si>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</si>
  <si>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</si>
  <si>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</si>
  <si>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</si>
  <si>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</si>
  <si>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</si>
  <si>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</si>
  <si>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</si>
  <si>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</si>
  <si>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</si>
  <si>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</si>
  <si>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</si>
  <si>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</si>
  <si>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</si>
  <si>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</si>
  <si>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</si>
  <si>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</si>
  <si>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</si>
  <si>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</si>
  <si>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</si>
  <si>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</si>
  <si>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</si>
  <si>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</si>
  <si>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</si>
  <si>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</si>
  <si>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</si>
  <si>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</si>
  <si>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</si>
  <si>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</si>
  <si>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</si>
  <si>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</si>
  <si>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</si>
  <si>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</si>
  <si>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</si>
  <si>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</si>
  <si>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</si>
  <si>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</si>
  <si>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</si>
  <si>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</si>
  <si>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</si>
  <si>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</si>
  <si>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</si>
  <si>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</si>
  <si>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</si>
  <si>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</si>
  <si>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</si>
  <si>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</si>
  <si>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</si>
  <si>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</si>
  <si>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</si>
  <si>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</si>
  <si>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</si>
  <si>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北海道美瑛町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</si>
  <si>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</si>
  <si>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</si>
  <si>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</si>
  <si>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</si>
  <si>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</si>
  <si>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</si>
  <si>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</si>
  <si>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</si>
  <si>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</si>
  <si>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</si>
  <si>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</si>
  <si>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</si>
  <si>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</si>
  <si>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</si>
  <si>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</si>
  <si>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</si>
  <si>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</si>
  <si>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</si>
  <si>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</si>
  <si>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</si>
  <si>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農業研修施設事業特別会計</t>
    <phoneticPr fontId="5"/>
  </si>
  <si>
    <t>-</t>
    <phoneticPr fontId="5"/>
  </si>
  <si>
    <t>白金泉源事業特別会計</t>
    <phoneticPr fontId="5"/>
  </si>
  <si>
    <t>水力発電事業特別会計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</si>
  <si>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</si>
  <si>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</si>
  <si>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</si>
  <si>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</si>
  <si>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</si>
  <si>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</si>
  <si>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</si>
  <si>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</si>
  <si>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</si>
  <si>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</si>
  <si>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</si>
  <si>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</si>
  <si>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</si>
  <si>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</si>
  <si>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</si>
  <si>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t>
    <phoneticPr fontId="5"/>
  </si>
  <si>
    <t>老人保健施設事業特別会計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</si>
  <si>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</si>
  <si>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</si>
  <si>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</si>
  <si>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</si>
  <si>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</si>
  <si>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</si>
  <si>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</si>
  <si>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</si>
  <si>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</si>
  <si>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</si>
  <si>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</si>
  <si>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</si>
  <si>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</si>
  <si>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</si>
  <si>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</si>
  <si>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</si>
  <si>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</si>
  <si>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</si>
  <si>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</si>
  <si>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</si>
  <si>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</si>
  <si>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</si>
  <si>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</si>
  <si>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</si>
  <si>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</si>
  <si>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</si>
  <si>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</si>
  <si>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</si>
  <si>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</si>
  <si>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</si>
  <si>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</si>
  <si>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</si>
  <si>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</si>
  <si>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</si>
  <si>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</si>
  <si>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</si>
  <si>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</si>
  <si>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</si>
  <si>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</si>
  <si>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</si>
  <si>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</si>
  <si>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</si>
  <si>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</si>
  <si>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</si>
  <si>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</si>
  <si>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</si>
  <si>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</si>
  <si>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</si>
  <si>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</si>
  <si>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</si>
  <si>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</si>
  <si>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</si>
  <si>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</si>
  <si>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</si>
  <si>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</si>
  <si>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</si>
  <si>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</si>
  <si>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</si>
  <si>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</si>
  <si>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</si>
  <si>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</si>
  <si>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</si>
  <si>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</si>
  <si>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</si>
  <si>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</si>
  <si>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</si>
  <si>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</si>
  <si>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</si>
  <si>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老人保健施設事業特別会計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</si>
  <si>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</si>
  <si>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</si>
  <si>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</si>
  <si>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</si>
  <si>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</si>
  <si>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</si>
  <si>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</si>
  <si>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</si>
  <si>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</si>
  <si>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</si>
  <si>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</si>
  <si>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</si>
  <si>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</si>
  <si>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</si>
  <si>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</si>
  <si>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</si>
  <si>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</si>
  <si>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</si>
  <si>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</si>
  <si>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</si>
  <si>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</si>
  <si>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</si>
  <si>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</si>
  <si>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</si>
  <si>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</si>
  <si>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</si>
  <si>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</si>
  <si>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</si>
  <si>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</si>
  <si>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</si>
  <si>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</si>
  <si>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</si>
  <si>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</si>
  <si>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</si>
  <si>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</si>
  <si>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</si>
  <si>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</si>
  <si>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</si>
  <si>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</si>
  <si>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</si>
  <si>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</si>
  <si>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</si>
  <si>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</si>
  <si>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</si>
  <si>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</si>
  <si>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</si>
  <si>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</si>
  <si>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</si>
  <si>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</si>
  <si>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</si>
  <si>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</si>
  <si>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</si>
  <si>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</si>
  <si>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</si>
  <si>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</si>
  <si>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</si>
  <si>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</si>
  <si>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</si>
  <si>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</si>
  <si>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</si>
  <si>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</si>
  <si>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</si>
  <si>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</si>
  <si>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</si>
  <si>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</si>
  <si>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</si>
  <si>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</si>
  <si>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</si>
  <si>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</si>
  <si>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</si>
  <si>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</si>
  <si>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</si>
  <si>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</si>
  <si>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</si>
  <si>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</si>
  <si>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</si>
  <si>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</si>
  <si>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</si>
  <si>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</si>
  <si>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</si>
  <si>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</si>
  <si>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</si>
  <si>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</si>
  <si>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</si>
  <si>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</si>
  <si>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</si>
  <si>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0.25</t>
  </si>
  <si>
    <t>▲ 0.58</t>
  </si>
  <si>
    <t>▲ 0.33</t>
  </si>
  <si>
    <t>▲ 0.27</t>
  </si>
  <si>
    <t>水道事業会計</t>
  </si>
  <si>
    <t>一般会計</t>
  </si>
  <si>
    <t>病院事業会計</t>
  </si>
  <si>
    <t>公共下水道事業特別会計</t>
  </si>
  <si>
    <t>白金泉源事業特別会計</t>
  </si>
  <si>
    <t>老人保健施設事業特別会計</t>
  </si>
  <si>
    <t>農業研修施設事業特別会計</t>
  </si>
  <si>
    <t>水力発電事業特別会計</t>
  </si>
  <si>
    <t>その他会計（赤字）</t>
  </si>
  <si>
    <t>その他会計（黒字）</t>
  </si>
  <si>
    <t>H25末</t>
    <phoneticPr fontId="5"/>
  </si>
  <si>
    <t>H26末</t>
    <phoneticPr fontId="5"/>
  </si>
  <si>
    <t>H27末</t>
    <phoneticPr fontId="5"/>
  </si>
  <si>
    <t>H28末</t>
    <phoneticPr fontId="5"/>
  </si>
  <si>
    <t>H29末</t>
    <phoneticPr fontId="5"/>
  </si>
  <si>
    <t>大雪清掃組合</t>
    <rPh sb="0" eb="2">
      <t>オオユキ</t>
    </rPh>
    <rPh sb="2" eb="4">
      <t>セイソウ</t>
    </rPh>
    <rPh sb="4" eb="6">
      <t>クミアイ</t>
    </rPh>
    <phoneticPr fontId="2"/>
  </si>
  <si>
    <t>-</t>
    <phoneticPr fontId="2"/>
  </si>
  <si>
    <t>大雪消防組合</t>
    <rPh sb="0" eb="2">
      <t>タイセツ</t>
    </rPh>
    <rPh sb="2" eb="4">
      <t>ショウボウ</t>
    </rPh>
    <rPh sb="4" eb="6">
      <t>クミアイ</t>
    </rPh>
    <phoneticPr fontId="2"/>
  </si>
  <si>
    <t>大雪地区広域連合　一般会計</t>
    <rPh sb="0" eb="2">
      <t>タイセツ</t>
    </rPh>
    <rPh sb="2" eb="4">
      <t>チク</t>
    </rPh>
    <rPh sb="4" eb="6">
      <t>コウイキ</t>
    </rPh>
    <rPh sb="6" eb="8">
      <t>レンゴウ</t>
    </rPh>
    <rPh sb="9" eb="11">
      <t>イッパン</t>
    </rPh>
    <rPh sb="11" eb="13">
      <t>カイケイ</t>
    </rPh>
    <phoneticPr fontId="2"/>
  </si>
  <si>
    <t>大雪地区広域連合　介護保険特別会計</t>
    <rPh sb="0" eb="2">
      <t>タイセツ</t>
    </rPh>
    <rPh sb="2" eb="4">
      <t>チク</t>
    </rPh>
    <rPh sb="4" eb="6">
      <t>コウイキ</t>
    </rPh>
    <rPh sb="6" eb="8">
      <t>レンゴウ</t>
    </rPh>
    <rPh sb="9" eb="11">
      <t>カイゴ</t>
    </rPh>
    <rPh sb="11" eb="13">
      <t>ホケン</t>
    </rPh>
    <rPh sb="13" eb="15">
      <t>トクベツ</t>
    </rPh>
    <rPh sb="15" eb="17">
      <t>カイケイ</t>
    </rPh>
    <phoneticPr fontId="2"/>
  </si>
  <si>
    <t>大雪地区広域連合　国民健康保険特別会計</t>
    <rPh sb="0" eb="2">
      <t>タイセツ</t>
    </rPh>
    <rPh sb="2" eb="4">
      <t>チク</t>
    </rPh>
    <rPh sb="4" eb="6">
      <t>コウイキ</t>
    </rPh>
    <rPh sb="6" eb="8">
      <t>レンゴウ</t>
    </rPh>
    <rPh sb="9" eb="11">
      <t>コクミン</t>
    </rPh>
    <rPh sb="11" eb="13">
      <t>ケンコウ</t>
    </rPh>
    <rPh sb="13" eb="15">
      <t>ホケン</t>
    </rPh>
    <rPh sb="15" eb="17">
      <t>トクベツ</t>
    </rPh>
    <rPh sb="17" eb="19">
      <t>カイケイ</t>
    </rPh>
    <phoneticPr fontId="2"/>
  </si>
  <si>
    <t>大雪地区広域連合　後期高齢者医療特別会計</t>
    <rPh sb="0" eb="2">
      <t>タイセツ</t>
    </rPh>
    <rPh sb="2" eb="4">
      <t>チク</t>
    </rPh>
    <rPh sb="4" eb="6">
      <t>コウイキ</t>
    </rPh>
    <rPh sb="6" eb="8">
      <t>レンゴウ</t>
    </rPh>
    <rPh sb="9" eb="11">
      <t>コウキ</t>
    </rPh>
    <rPh sb="11" eb="14">
      <t>コウレイシャ</t>
    </rPh>
    <rPh sb="14" eb="16">
      <t>イリョウ</t>
    </rPh>
    <rPh sb="16" eb="18">
      <t>トクベツ</t>
    </rPh>
    <rPh sb="18" eb="20">
      <t>カイケイ</t>
    </rPh>
    <phoneticPr fontId="2"/>
  </si>
  <si>
    <t>大雪葬祭組合</t>
    <rPh sb="0" eb="2">
      <t>タイセツ</t>
    </rPh>
    <rPh sb="2" eb="4">
      <t>ソウサイ</t>
    </rPh>
    <rPh sb="4" eb="6">
      <t>クミアイ</t>
    </rPh>
    <phoneticPr fontId="2"/>
  </si>
  <si>
    <t>上川教育研修センター</t>
    <rPh sb="0" eb="2">
      <t>カミカワ</t>
    </rPh>
    <rPh sb="2" eb="4">
      <t>キョウイク</t>
    </rPh>
    <rPh sb="4" eb="6">
      <t>ケンシュウ</t>
    </rPh>
    <phoneticPr fontId="2"/>
  </si>
  <si>
    <t>上川広域滞納整理機構</t>
    <rPh sb="0" eb="2">
      <t>カミカワ</t>
    </rPh>
    <rPh sb="2" eb="4">
      <t>コウイキ</t>
    </rPh>
    <rPh sb="4" eb="6">
      <t>タイノウ</t>
    </rPh>
    <rPh sb="6" eb="8">
      <t>セイリ</t>
    </rPh>
    <rPh sb="8" eb="10">
      <t>キコウ</t>
    </rPh>
    <phoneticPr fontId="2"/>
  </si>
  <si>
    <t>美瑛清掃株式会社</t>
    <rPh sb="0" eb="2">
      <t>ビエイ</t>
    </rPh>
    <rPh sb="2" eb="4">
      <t>セイソウ</t>
    </rPh>
    <rPh sb="4" eb="6">
      <t>カブシキ</t>
    </rPh>
    <rPh sb="6" eb="8">
      <t>カイシャ</t>
    </rPh>
    <phoneticPr fontId="2"/>
  </si>
  <si>
    <t>美瑛土地開発公社</t>
    <rPh sb="0" eb="2">
      <t>ビエイ</t>
    </rPh>
    <rPh sb="2" eb="4">
      <t>トチ</t>
    </rPh>
    <rPh sb="4" eb="6">
      <t>カイハツ</t>
    </rPh>
    <rPh sb="6" eb="8">
      <t>コウシャ</t>
    </rPh>
    <phoneticPr fontId="2"/>
  </si>
  <si>
    <t>美瑛物産公社</t>
    <rPh sb="0" eb="2">
      <t>ビエイ</t>
    </rPh>
    <rPh sb="2" eb="4">
      <t>ブッサン</t>
    </rPh>
    <rPh sb="4" eb="6">
      <t>コウシャ</t>
    </rPh>
    <phoneticPr fontId="2"/>
  </si>
  <si>
    <t>美瑛町農業振興機構</t>
    <rPh sb="0" eb="3">
      <t>ビエイチョウ</t>
    </rPh>
    <rPh sb="3" eb="5">
      <t>ノウギョウ</t>
    </rPh>
    <rPh sb="5" eb="7">
      <t>シンコウ</t>
    </rPh>
    <rPh sb="7" eb="9">
      <t>キコウ</t>
    </rPh>
    <phoneticPr fontId="2"/>
  </si>
  <si>
    <t>丘のまちびえい活性化協会</t>
    <rPh sb="0" eb="1">
      <t>オカ</t>
    </rPh>
    <rPh sb="7" eb="10">
      <t>カッセイカ</t>
    </rPh>
    <rPh sb="10" eb="12">
      <t>キョウカイ</t>
    </rPh>
    <phoneticPr fontId="2"/>
  </si>
  <si>
    <t>-</t>
    <phoneticPr fontId="2"/>
  </si>
  <si>
    <t>-</t>
    <phoneticPr fontId="2"/>
  </si>
  <si>
    <t>公共施設等整備基金（H30年度末現在）</t>
    <rPh sb="0" eb="2">
      <t>コウキョウ</t>
    </rPh>
    <rPh sb="2" eb="4">
      <t>シセツ</t>
    </rPh>
    <rPh sb="4" eb="5">
      <t>トウ</t>
    </rPh>
    <rPh sb="5" eb="7">
      <t>セイビ</t>
    </rPh>
    <rPh sb="7" eb="9">
      <t>キキン</t>
    </rPh>
    <rPh sb="13" eb="15">
      <t>ネンド</t>
    </rPh>
    <rPh sb="15" eb="16">
      <t>マツ</t>
    </rPh>
    <rPh sb="16" eb="18">
      <t>ゲンザイ</t>
    </rPh>
    <phoneticPr fontId="2"/>
  </si>
  <si>
    <t>丘のまちびえいまちづくり基金(H30年度末現在)</t>
    <rPh sb="0" eb="1">
      <t>オカ</t>
    </rPh>
    <rPh sb="12" eb="14">
      <t>キキン</t>
    </rPh>
    <phoneticPr fontId="2"/>
  </si>
  <si>
    <t>人づくり育成基金(H30年度末現在)</t>
    <rPh sb="0" eb="1">
      <t>ヒト</t>
    </rPh>
    <rPh sb="4" eb="6">
      <t>イクセイ</t>
    </rPh>
    <rPh sb="6" eb="8">
      <t>キキン</t>
    </rPh>
    <phoneticPr fontId="2"/>
  </si>
  <si>
    <t>福祉基金（H30年度末現在）</t>
    <rPh sb="0" eb="2">
      <t>フクシ</t>
    </rPh>
    <rPh sb="2" eb="4">
      <t>キキン</t>
    </rPh>
    <rPh sb="8" eb="10">
      <t>ネンド</t>
    </rPh>
    <rPh sb="10" eb="11">
      <t>マツ</t>
    </rPh>
    <rPh sb="11" eb="13">
      <t>ゲンザイ</t>
    </rPh>
    <phoneticPr fontId="2"/>
  </si>
  <si>
    <t>農業振興基金(H30年度末現在)</t>
    <rPh sb="0" eb="2">
      <t>ノウギョウ</t>
    </rPh>
    <rPh sb="2" eb="4">
      <t>シンコウ</t>
    </rPh>
    <rPh sb="4" eb="6">
      <t>キキン</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</si>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</sst>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c:ext xmlns:c16="http://schemas.microsoft.com/office/drawing/2014/chart" uri="{C3380CC4-5D6E-409C-BE32-E72D297353CC}">
              <c16:uniqueId val="{00000000-01D8-4C2D-ACD7-E083FDCF8A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414745</c:v>
                </c:pt>
                <c:pt idx="1">
                  <c:v>355269</c:v>
                </c:pt>
                <c:pt idx="2">
                  <c:v>339732</c:v>
                </c:pt>
                <c:pt idx="3">
                  <c:v>394361</c:v>
                </c:pt>
                <c:pt idx="4">
                  <c:v>346122</c:v>
                </c:pt>
              </c:numCache>
            </c:numRef>
          </c:val>
          <c:smooth val="0"/>
          <c:extLst>
            <c:ext xmlns:c16="http://schemas.microsoft.com/office/drawing/2014/chart" uri="{C3380CC4-5D6E-409C-BE32-E72D297353CC}">
              <c16:uniqueId val="{00000001-01D8-4C2D-ACD7-E083FDCF8A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3.92</c:v>
                </c:pt>
                <c:pt idx="1">
                  <c:v>3.02</c:v>
                </c:pt>
                <c:pt idx="2">
                  <c:v>2.7</c:v>
                </c:pt>
                <c:pt idx="3">
                  <c:v>3.19</c:v>
                </c:pt>
                <c:pt idx="4">
                  <c:v>2.93</c:v>
                </c:pt>
              </c:numCache>
            </c:numRef>
          </c:val>
          <c:extLst>
            <c:ext xmlns:c16="http://schemas.microsoft.com/office/drawing/2014/chart" uri="{C3380CC4-5D6E-409C-BE32-E72D297353CC}">
              <c16:uniqueId val="{00000000-4168-43DA-805C-6FA4D967E2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8.76</c:v>
                </c:pt>
                <c:pt idx="1">
                  <c:v>9.1199999999999992</c:v>
                </c:pt>
                <c:pt idx="2">
                  <c:v>9.14</c:v>
                </c:pt>
                <c:pt idx="3">
                  <c:v>9.2200000000000006</c:v>
                </c:pt>
                <c:pt idx="4">
                  <c:v>9.25</c:v>
                </c:pt>
              </c:numCache>
            </c:numRef>
          </c:val>
          <c:extLst>
            <c:ext xmlns:c16="http://schemas.microsoft.com/office/drawing/2014/chart" uri="{C3380CC4-5D6E-409C-BE32-E72D297353CC}">
              <c16:uniqueId val="{00000001-4168-43DA-805C-6FA4D967E21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-0.25</c:v>
                </c:pt>
                <c:pt idx="1">
                  <c:v>-0.57999999999999996</c:v>
                </c:pt>
                <c:pt idx="2">
                  <c:v>-0.33</c:v>
                </c:pt>
                <c:pt idx="3">
                  <c:v>0.47</c:v>
                </c:pt>
                <c:pt idx="4">
                  <c:v>-0.27</c:v>
                </c:pt>
              </c:numCache>
            </c:numRef>
          </c:val>
          <c:smooth val="0"/>
          <c:extLst>
            <c:ext xmlns:c16="http://schemas.microsoft.com/office/drawing/2014/chart" uri="{C3380CC4-5D6E-409C-BE32-E72D297353CC}">
              <c16:uniqueId val="{00000002-4168-43DA-805C-6FA4D967E21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926F-4EAB-BA4B-135D0E972F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6F-4EAB-BA4B-135D0E972FE5}"/>
            </c:ext>
          </c:extLst>
        </c:ser>
        <c:ser>
          <c:idx val="2"/>
          <c:order val="2"/>
          <c:tx>
            <c:strRef>
              <c:f>データシート!$A$29</c:f>
              <c:strCache>
                <c:ptCount val="1"/>
                <c:pt idx="0">
                  <c:v>水力発電事業特別会計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26F-4EAB-BA4B-135D0E972FE5}"/>
            </c:ext>
          </c:extLst>
        </c:ser>
        <c:ser>
          <c:idx val="3"/>
          <c:order val="3"/>
          <c:tx>
            <c:strRef>
              <c:f>データシート!$A$30</c:f>
              <c:strCache>
                <c:ptCount val="1"/>
                <c:pt idx="0">
                  <c:v>農業研修施設事業特別会計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926F-4EAB-BA4B-135D0E972FE5}"/>
            </c:ext>
          </c:extLst>
        </c:ser>
        <c:ser>
          <c:idx val="4"/>
          <c:order val="4"/>
          <c:tx>
            <c:strRef>
              <c:f>データシート!$A$31</c:f>
              <c:strCache>
                <c:ptCount val="1"/>
                <c:pt idx="0">
                  <c:v>老人保健施設事業特別会計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26F-4EAB-BA4B-135D0E972FE5}"/>
            </c:ext>
          </c:extLst>
        </c:ser>
        <c:ser>
          <c:idx val="5"/>
          <c:order val="5"/>
          <c:tx>
            <c:strRef>
              <c:f>データシート!$A$32</c:f>
              <c:strCache>
                <c:ptCount val="1"/>
                <c:pt idx="0">
                  <c:v>白金泉源事業特別会計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5-926F-4EAB-BA4B-135D0E972FE5}"/>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0.11</c:v>
                </c:pt>
                <c:pt idx="2">
                  <c:v>#N/A</c:v>
                </c:pt>
                <c:pt idx="3">
                  <c:v>0.14000000000000001</c:v>
                </c:pt>
                <c:pt idx="4">
                  <c:v>#N/A</c:v>
                </c:pt>
                <c:pt idx="5">
                  <c:v>0.14000000000000001</c:v>
                </c:pt>
                <c:pt idx="6">
                  <c:v>#N/A</c:v>
                </c:pt>
                <c:pt idx="7">
                  <c:v>0.39</c:v>
                </c:pt>
                <c:pt idx="8">
                  <c:v>#N/A</c:v>
                </c:pt>
                <c:pt idx="9">
                  <c:v>0.16</c:v>
                </c:pt>
              </c:numCache>
            </c:numRef>
          </c:val>
          <c:extLst>
            <c:ext xmlns:c16="http://schemas.microsoft.com/office/drawing/2014/chart" uri="{C3380CC4-5D6E-409C-BE32-E72D297353CC}">
              <c16:uniqueId val="{00000006-926F-4EAB-BA4B-135D0E972FE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3.37</c:v>
                </c:pt>
                <c:pt idx="2">
                  <c:v>#N/A</c:v>
                </c:pt>
                <c:pt idx="3">
                  <c:v>3.18</c:v>
                </c:pt>
                <c:pt idx="4">
                  <c:v>#N/A</c:v>
                </c:pt>
                <c:pt idx="5">
                  <c:v>2.62</c:v>
                </c:pt>
                <c:pt idx="6">
                  <c:v>#N/A</c:v>
                </c:pt>
                <c:pt idx="7">
                  <c:v>3.02</c:v>
                </c:pt>
                <c:pt idx="8">
                  <c:v>#N/A</c:v>
                </c:pt>
                <c:pt idx="9">
                  <c:v>2.4300000000000002</c:v>
                </c:pt>
              </c:numCache>
            </c:numRef>
          </c:val>
          <c:extLst>
            <c:ext xmlns:c16="http://schemas.microsoft.com/office/drawing/2014/chart" uri="{C3380CC4-5D6E-409C-BE32-E72D297353CC}">
              <c16:uniqueId val="{00000007-926F-4EAB-BA4B-135D0E972FE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3.91</c:v>
                </c:pt>
                <c:pt idx="2">
                  <c:v>#N/A</c:v>
                </c:pt>
                <c:pt idx="3">
                  <c:v>3</c:v>
                </c:pt>
                <c:pt idx="4">
                  <c:v>#N/A</c:v>
                </c:pt>
                <c:pt idx="5">
                  <c:v>2.69</c:v>
                </c:pt>
                <c:pt idx="6">
                  <c:v>#N/A</c:v>
                </c:pt>
                <c:pt idx="7">
                  <c:v>3.17</c:v>
                </c:pt>
                <c:pt idx="8">
                  <c:v>#N/A</c:v>
                </c:pt>
                <c:pt idx="9">
                  <c:v>2.91</c:v>
                </c:pt>
              </c:numCache>
            </c:numRef>
          </c:val>
          <c:extLst>
            <c:ext xmlns:c16="http://schemas.microsoft.com/office/drawing/2014/chart" uri="{C3380CC4-5D6E-409C-BE32-E72D297353CC}">
              <c16:uniqueId val="{00000008-926F-4EAB-BA4B-135D0E972FE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6.24</c:v>
                </c:pt>
                <c:pt idx="2">
                  <c:v>#N/A</c:v>
                </c:pt>
                <c:pt idx="3">
                  <c:v>7.42</c:v>
                </c:pt>
                <c:pt idx="4">
                  <c:v>#N/A</c:v>
                </c:pt>
                <c:pt idx="5">
                  <c:v>9.1999999999999993</c:v>
                </c:pt>
                <c:pt idx="6">
                  <c:v>#N/A</c:v>
                </c:pt>
                <c:pt idx="7">
                  <c:v>10.78</c:v>
                </c:pt>
                <c:pt idx="8">
                  <c:v>#N/A</c:v>
                </c:pt>
                <c:pt idx="9">
                  <c:v>12.23</c:v>
                </c:pt>
              </c:numCache>
            </c:numRef>
          </c:val>
          <c:extLst>
            <c:ext xmlns:c16="http://schemas.microsoft.com/office/drawing/2014/chart" uri="{C3380CC4-5D6E-409C-BE32-E72D297353CC}">
              <c16:uniqueId val="{00000009-926F-4EAB-BA4B-135D0E972F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1299</c:v>
                </c:pt>
                <c:pt idx="5">
                  <c:v>1236</c:v>
                </c:pt>
                <c:pt idx="8">
                  <c:v>1273</c:v>
                </c:pt>
                <c:pt idx="11">
                  <c:v>1251</c:v>
                </c:pt>
                <c:pt idx="14">
                  <c:v>1297</c:v>
                </c:pt>
              </c:numCache>
            </c:numRef>
          </c:val>
          <c:extLst>
            <c:ext xmlns:c16="http://schemas.microsoft.com/office/drawing/2014/chart" uri="{C3380CC4-5D6E-409C-BE32-E72D297353CC}">
              <c16:uniqueId val="{00000000-5AEF-4316-8C9D-A979B5D7D3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EF-4316-8C9D-A979B5D7D3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3</c:v>
                </c:pt>
                <c:pt idx="6">
                  <c:v>2</c:v>
                </c:pt>
                <c:pt idx="9">
                  <c:v>2</c:v>
                </c:pt>
                <c:pt idx="12">
                  <c:v>1</c:v>
                </c:pt>
              </c:numCache>
            </c:numRef>
          </c:val>
          <c:extLst>
            <c:ext xmlns:c16="http://schemas.microsoft.com/office/drawing/2014/chart" uri="{C3380CC4-5D6E-409C-BE32-E72D297353CC}">
              <c16:uniqueId val="{00000002-5AEF-4316-8C9D-A979B5D7D3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40</c:v>
                </c:pt>
                <c:pt idx="3">
                  <c:v>31</c:v>
                </c:pt>
                <c:pt idx="6">
                  <c:v>36</c:v>
                </c:pt>
                <c:pt idx="9">
                  <c:v>38</c:v>
                </c:pt>
                <c:pt idx="12">
                  <c:v>30</c:v>
                </c:pt>
              </c:numCache>
            </c:numRef>
          </c:val>
          <c:extLst>
            <c:ext xmlns:c16="http://schemas.microsoft.com/office/drawing/2014/chart" uri="{C3380CC4-5D6E-409C-BE32-E72D297353CC}">
              <c16:uniqueId val="{00000003-5AEF-4316-8C9D-A979B5D7D3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338</c:v>
                </c:pt>
                <c:pt idx="3">
                  <c:v>305</c:v>
                </c:pt>
                <c:pt idx="6">
                  <c:v>275</c:v>
                </c:pt>
                <c:pt idx="9">
                  <c:v>259</c:v>
                </c:pt>
                <c:pt idx="12">
                  <c:v>253</c:v>
                </c:pt>
              </c:numCache>
            </c:numRef>
          </c:val>
          <c:extLst>
            <c:ext xmlns:c16="http://schemas.microsoft.com/office/drawing/2014/chart" uri="{C3380CC4-5D6E-409C-BE32-E72D297353CC}">
              <c16:uniqueId val="{00000004-5AEF-4316-8C9D-A979B5D7D3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EF-4316-8C9D-A979B5D7D3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EF-4316-8C9D-A979B5D7D3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1352</c:v>
                </c:pt>
                <c:pt idx="3">
                  <c:v>1336</c:v>
                </c:pt>
                <c:pt idx="6">
                  <c:v>1432</c:v>
                </c:pt>
                <c:pt idx="9">
                  <c:v>1459</c:v>
                </c:pt>
                <c:pt idx="12">
                  <c:v>1520</c:v>
                </c:pt>
              </c:numCache>
            </c:numRef>
          </c:val>
          <c:extLst>
            <c:ext xmlns:c16="http://schemas.microsoft.com/office/drawing/2014/chart" uri="{C3380CC4-5D6E-409C-BE32-E72D297353CC}">
              <c16:uniqueId val="{00000007-5AEF-4316-8C9D-A979B5D7D3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434</c:v>
                </c:pt>
                <c:pt idx="2">
                  <c:v>#N/A</c:v>
                </c:pt>
                <c:pt idx="3">
                  <c:v>#N/A</c:v>
                </c:pt>
                <c:pt idx="4">
                  <c:v>439</c:v>
                </c:pt>
                <c:pt idx="5">
                  <c:v>#N/A</c:v>
                </c:pt>
                <c:pt idx="6">
                  <c:v>#N/A</c:v>
                </c:pt>
                <c:pt idx="7">
                  <c:v>472</c:v>
                </c:pt>
                <c:pt idx="8">
                  <c:v>#N/A</c:v>
                </c:pt>
                <c:pt idx="9">
                  <c:v>#N/A</c:v>
                </c:pt>
                <c:pt idx="10">
                  <c:v>507</c:v>
                </c:pt>
                <c:pt idx="11">
                  <c:v>#N/A</c:v>
                </c:pt>
                <c:pt idx="12">
                  <c:v>#N/A</c:v>
                </c:pt>
                <c:pt idx="13">
                  <c:v>507</c:v>
                </c:pt>
                <c:pt idx="14">
                  <c:v>#N/A</c:v>
                </c:pt>
              </c:numCache>
            </c:numRef>
          </c:val>
          <c:smooth val="0"/>
          <c:extLst>
            <c:ext xmlns:c16="http://schemas.microsoft.com/office/drawing/2014/chart" uri="{C3380CC4-5D6E-409C-BE32-E72D297353CC}">
              <c16:uniqueId val="{00000008-5AEF-4316-8C9D-A979B5D7D3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10306</c:v>
                </c:pt>
                <c:pt idx="5">
                  <c:v>11691</c:v>
                </c:pt>
                <c:pt idx="8">
                  <c:v>12132</c:v>
                </c:pt>
                <c:pt idx="11">
                  <c:v>12026</c:v>
                </c:pt>
                <c:pt idx="14">
                  <c:v>12006</c:v>
                </c:pt>
              </c:numCache>
            </c:numRef>
          </c:val>
          <c:extLst>
            <c:ext xmlns:c16="http://schemas.microsoft.com/office/drawing/2014/chart" uri="{C3380CC4-5D6E-409C-BE32-E72D297353CC}">
              <c16:uniqueId val="{00000000-67B9-4559-A47F-36EE49252E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696</c:v>
                </c:pt>
                <c:pt idx="5">
                  <c:v>633</c:v>
                </c:pt>
                <c:pt idx="8">
                  <c:v>544</c:v>
                </c:pt>
                <c:pt idx="11">
                  <c:v>478</c:v>
                </c:pt>
                <c:pt idx="14">
                  <c:v>440</c:v>
                </c:pt>
              </c:numCache>
            </c:numRef>
          </c:val>
          <c:extLst>
            <c:ext xmlns:c16="http://schemas.microsoft.com/office/drawing/2014/chart" uri="{C3380CC4-5D6E-409C-BE32-E72D297353CC}">
              <c16:uniqueId val="{00000001-67B9-4559-A47F-36EE49252E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3074</c:v>
                </c:pt>
                <c:pt idx="5">
                  <c:v>3308</c:v>
                </c:pt>
                <c:pt idx="8">
                  <c:v>3314</c:v>
                </c:pt>
                <c:pt idx="11">
                  <c:v>3289</c:v>
                </c:pt>
                <c:pt idx="14">
                  <c:v>2914</c:v>
                </c:pt>
              </c:numCache>
            </c:numRef>
          </c:val>
          <c:extLst>
            <c:ext xmlns:c16="http://schemas.microsoft.com/office/drawing/2014/chart" uri="{C3380CC4-5D6E-409C-BE32-E72D297353CC}">
              <c16:uniqueId val="{00000002-67B9-4559-A47F-36EE49252E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B9-4559-A47F-36EE49252E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B9-4559-A47F-36EE49252E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380</c:v>
                </c:pt>
                <c:pt idx="3">
                  <c:v>251</c:v>
                </c:pt>
                <c:pt idx="6">
                  <c:v>124</c:v>
                </c:pt>
                <c:pt idx="9">
                  <c:v>0</c:v>
                </c:pt>
                <c:pt idx="12">
                  <c:v>0</c:v>
                </c:pt>
              </c:numCache>
            </c:numRef>
          </c:val>
          <c:extLst>
            <c:ext xmlns:c16="http://schemas.microsoft.com/office/drawing/2014/chart" uri="{C3380CC4-5D6E-409C-BE32-E72D297353CC}">
              <c16:uniqueId val="{00000005-67B9-4559-A47F-36EE49252E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1649</c:v>
                </c:pt>
                <c:pt idx="3">
                  <c:v>1579</c:v>
                </c:pt>
                <c:pt idx="6">
                  <c:v>1582</c:v>
                </c:pt>
                <c:pt idx="9">
                  <c:v>1530</c:v>
                </c:pt>
                <c:pt idx="12">
                  <c:v>1601</c:v>
                </c:pt>
              </c:numCache>
            </c:numRef>
          </c:val>
          <c:extLst>
            <c:ext xmlns:c16="http://schemas.microsoft.com/office/drawing/2014/chart" uri="{C3380CC4-5D6E-409C-BE32-E72D297353CC}">
              <c16:uniqueId val="{00000006-67B9-4559-A47F-36EE49252E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207</c:v>
                </c:pt>
                <c:pt idx="3">
                  <c:v>201</c:v>
                </c:pt>
                <c:pt idx="6">
                  <c:v>190</c:v>
                </c:pt>
                <c:pt idx="9">
                  <c:v>121</c:v>
                </c:pt>
                <c:pt idx="12">
                  <c:v>160</c:v>
                </c:pt>
              </c:numCache>
            </c:numRef>
          </c:val>
          <c:extLst>
            <c:ext xmlns:c16="http://schemas.microsoft.com/office/drawing/2014/chart" uri="{C3380CC4-5D6E-409C-BE32-E72D297353CC}">
              <c16:uniqueId val="{00000007-67B9-4559-A47F-36EE49252E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2947</c:v>
                </c:pt>
                <c:pt idx="3">
                  <c:v>2734</c:v>
                </c:pt>
                <c:pt idx="6">
                  <c:v>2616</c:v>
                </c:pt>
                <c:pt idx="9">
                  <c:v>2563</c:v>
                </c:pt>
                <c:pt idx="12">
                  <c:v>2440</c:v>
                </c:pt>
              </c:numCache>
            </c:numRef>
          </c:val>
          <c:extLst>
            <c:ext xmlns:c16="http://schemas.microsoft.com/office/drawing/2014/chart" uri="{C3380CC4-5D6E-409C-BE32-E72D297353CC}">
              <c16:uniqueId val="{00000008-67B9-4559-A47F-36EE49252E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7B9-4559-A47F-36EE49252E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13833</c:v>
                </c:pt>
                <c:pt idx="3">
                  <c:v>14513</c:v>
                </c:pt>
                <c:pt idx="6">
                  <c:v>14681</c:v>
                </c:pt>
                <c:pt idx="9">
                  <c:v>14914</c:v>
                </c:pt>
                <c:pt idx="12">
                  <c:v>14933</c:v>
                </c:pt>
              </c:numCache>
            </c:numRef>
          </c:val>
          <c:extLst>
            <c:ext xmlns:c16="http://schemas.microsoft.com/office/drawing/2014/chart" uri="{C3380CC4-5D6E-409C-BE32-E72D297353CC}">
              <c16:uniqueId val="{0000000A-67B9-4559-A47F-36EE49252E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4939</c:v>
                </c:pt>
                <c:pt idx="2">
                  <c:v>#N/A</c:v>
                </c:pt>
                <c:pt idx="3">
                  <c:v>#N/A</c:v>
                </c:pt>
                <c:pt idx="4">
                  <c:v>3647</c:v>
                </c:pt>
                <c:pt idx="5">
                  <c:v>#N/A</c:v>
                </c:pt>
                <c:pt idx="6">
                  <c:v>#N/A</c:v>
                </c:pt>
                <c:pt idx="7">
                  <c:v>3204</c:v>
                </c:pt>
                <c:pt idx="8">
                  <c:v>#N/A</c:v>
                </c:pt>
                <c:pt idx="9">
                  <c:v>#N/A</c:v>
                </c:pt>
                <c:pt idx="10">
                  <c:v>3337</c:v>
                </c:pt>
                <c:pt idx="11">
                  <c:v>#N/A</c:v>
                </c:pt>
                <c:pt idx="12">
                  <c:v>#N/A</c:v>
                </c:pt>
                <c:pt idx="13">
                  <c:v>3773</c:v>
                </c:pt>
                <c:pt idx="14">
                  <c:v>#N/A</c:v>
                </c:pt>
              </c:numCache>
            </c:numRef>
          </c:val>
          <c:smooth val="0"/>
          <c:extLst>
            <c:ext xmlns:c16="http://schemas.microsoft.com/office/drawing/2014/chart" uri="{C3380CC4-5D6E-409C-BE32-E72D297353CC}">
              <c16:uniqueId val="{0000000B-67B9-4559-A47F-36EE49252E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553</c:v>
                </c:pt>
                <c:pt idx="1">
                  <c:v>553</c:v>
                </c:pt>
                <c:pt idx="2">
                  <c:v>553</c:v>
                </c:pt>
              </c:numCache>
            </c:numRef>
          </c:val>
          <c:extLst>
            <c:ext xmlns:c16="http://schemas.microsoft.com/office/drawing/2014/chart" uri="{C3380CC4-5D6E-409C-BE32-E72D297353CC}">
              <c16:uniqueId val="{00000000-F087-4357-95DA-D774DAB5B4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608</c:v>
                </c:pt>
                <c:pt idx="1">
                  <c:v>608</c:v>
                </c:pt>
                <c:pt idx="2">
                  <c:v>608</c:v>
                </c:pt>
              </c:numCache>
            </c:numRef>
          </c:val>
          <c:extLst>
            <c:ext xmlns:c16="http://schemas.microsoft.com/office/drawing/2014/chart" uri="{C3380CC4-5D6E-409C-BE32-E72D297353CC}">
              <c16:uniqueId val="{00000001-F087-4357-95DA-D774DAB5B4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2104</c:v>
                </c:pt>
                <c:pt idx="1">
                  <c:v>2079</c:v>
                </c:pt>
                <c:pt idx="2">
                  <c:v>1719</c:v>
                </c:pt>
              </c:numCache>
            </c:numRef>
          </c:val>
          <c:extLst>
            <c:ext xmlns:c16="http://schemas.microsoft.com/office/drawing/2014/chart" uri="{C3380CC4-5D6E-409C-BE32-E72D297353CC}">
              <c16:uniqueId val="{00000002-F087-4357-95DA-D774DAB5B4A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近年起債額が増加し、その償還が始まるため今後しばらく増加する傾向が見込まれる。交付税算入のある起債を中心に借入を行ってきたことから算入公債費等についても一定の規模を維持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今後は元利償還金等を抑えていく必要があるため、財政運営計画に基づく適正な事業実施と将来負担も見据えた大規模事業の整理・縮小を図っていく。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将来負担率額は、前年度と比較すると</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百万円の減となっているが、充当可能財源等についても</a:t>
          </a:r>
          <a:r>
            <a:rPr kumimoji="1" lang="en-US" altLang="ja-JP" sz="1400">
              <a:latin typeface="ＭＳ ゴシック" pitchFamily="49" charset="-128"/>
              <a:ea typeface="ＭＳ ゴシック" pitchFamily="49" charset="-128"/>
            </a:rPr>
            <a:t>433</a:t>
          </a:r>
          <a:r>
            <a:rPr kumimoji="1" lang="ja-JP" altLang="en-US" sz="1400">
              <a:latin typeface="ＭＳ ゴシック" pitchFamily="49" charset="-128"/>
              <a:ea typeface="ＭＳ ゴシック" pitchFamily="49" charset="-128"/>
            </a:rPr>
            <a:t>百万円の減少となっているため、将来負担比率は</a:t>
          </a:r>
          <a:r>
            <a:rPr kumimoji="1" lang="en-US" altLang="ja-JP" sz="1400">
              <a:latin typeface="ＭＳ ゴシック" pitchFamily="49" charset="-128"/>
              <a:ea typeface="ＭＳ ゴシック" pitchFamily="49" charset="-128"/>
            </a:rPr>
            <a:t>436</a:t>
          </a:r>
          <a:r>
            <a:rPr kumimoji="1" lang="ja-JP" altLang="en-US" sz="1400">
              <a:latin typeface="ＭＳ ゴシック" pitchFamily="49" charset="-128"/>
              <a:ea typeface="ＭＳ ゴシック" pitchFamily="49" charset="-128"/>
            </a:rPr>
            <a:t>百万円の増加となっている。起債残高は今後数年増加する見込みであるため、今後も行財政改革を進め、将来負担の適正化と財政の健全化に努める。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北海道美瑛町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平成３０年度においては、前年度と比較して減少しており、主な要因としては町民プールの建設が挙げられる。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億円程度の残高を維持していくことを念頭としつつ、必要とされる事業については基金活用のもと事業実施を行っていく。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公共施設等整備基金：町の長期計画に基づく公共施設の建設等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丘のまちびえいまちづくり基金：まちづくり寄附の寄附目的に応じた事業の実施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百万円の積み立てを行った一方で、町民プールの建設に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百万円を取り崩しなどを行ったことで、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百万円の減となっている。丘のまちびえいまちづくり基金においては、定住住宅取得促進事業や中学校部活全国大会旅費、写真文化創造事業など幅広い事業で活用を行い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百万円取り崩しており、寄附金等による積立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百万円との差額である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必要な事業については今後も基金を活用して事業推進していくが、基金全体の残額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億円程度を確保しながら運用を行っていく。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近年、大きな変動はない状況にある。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基本的に取り崩しは行わずに、運用していくこととしている。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近年、大きな変動はない状況にある。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公債費に対応して計画的に運用を行う予定。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10,043
9,968
676.78
11,707,763
11,527,413
175,260
5,976,088
14,932,778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財政力指数については、前年度同様</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ポイントとなっており、依然として類似団体平均と比較しても</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ポイント下回る状況にある。今後とも税の徴収体制の強化や未利用財産の売り払いなどの自主財源確保に努めつつ、計画的な投資的事業の実施、経費の抑制を行い効率的な行政運営を行っていく必要がある。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129722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164193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の抑制など経常経費の削減を行ってきた結果、類似団体平均と比較しても健全といえる状況にある。今後とも、行政サービスの充実を図りつつも、経費削減の意識を持ち、現在の水準を維持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84244</xdr:rowOff>
    </xdr:from>
    <xdr:to>
      <xdr:col>23</xdr:col>
      <xdr:colOff>133350</xdr:colOff>
      <xdr:row>59</xdr:row>
      <xdr:rowOff>156633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19979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94421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52070</xdr:rowOff>
    </xdr:from>
    <xdr:to>
      <xdr:col>19</xdr:col>
      <xdr:colOff>133350</xdr:colOff>
      <xdr:row>59</xdr:row>
      <xdr:rowOff>84244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1676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135044</xdr:rowOff>
    </xdr:from>
    <xdr:to>
      <xdr:col>15</xdr:col>
      <xdr:colOff>82550</xdr:colOff>
      <xdr:row>59</xdr:row>
      <xdr:rowOff>52070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07914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63940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135044</xdr:rowOff>
    </xdr:from>
    <xdr:to>
      <xdr:col>11</xdr:col>
      <xdr:colOff>31750</xdr:colOff>
      <xdr:row>58</xdr:row>
      <xdr:rowOff>151130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0791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90610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105833</xdr:rowOff>
    </xdr:from>
    <xdr:to>
      <xdr:col>23</xdr:col>
      <xdr:colOff>184150</xdr:colOff>
      <xdr:row>60</xdr:row>
      <xdr:rowOff>35983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122360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33444</xdr:rowOff>
    </xdr:from>
    <xdr:to>
      <xdr:col>19</xdr:col>
      <xdr:colOff>184150</xdr:colOff>
      <xdr:row>59</xdr:row>
      <xdr:rowOff>135044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145221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17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1270</xdr:rowOff>
    </xdr:from>
    <xdr:to>
      <xdr:col>15</xdr:col>
      <xdr:colOff>133350</xdr:colOff>
      <xdr:row>59</xdr:row>
      <xdr:rowOff>102870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113047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84244</xdr:rowOff>
    </xdr:from>
    <xdr:to>
      <xdr:col>11</xdr:col>
      <xdr:colOff>82550</xdr:colOff>
      <xdr:row>59</xdr:row>
      <xdr:rowOff>14394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24571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100330</xdr:rowOff>
    </xdr:from>
    <xdr:to>
      <xdr:col>7</xdr:col>
      <xdr:colOff>31750</xdr:colOff>
      <xdr:row>59</xdr:row>
      <xdr:rowOff>30480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40657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職員数や保有施設が多い現状、地理的要因も重なり、人件費・物件費がかさんでいる状況で、常に類似団体平均を上回っている。今後、定員の適正管理による人件費の抑制と、公共施設等の適正管理による物件費の縮減を図り、類似団体に近づけていく必要がある。</a:t>
          </a:r>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77981</xdr:rowOff>
    </xdr:from>
    <xdr:to>
      <xdr:col>23</xdr:col>
      <xdr:colOff>133350</xdr:colOff>
      <xdr:row>84</xdr:row>
      <xdr:rowOff>84243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79781"/>
          <a:ext cx="8382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127774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15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31970</xdr:rowOff>
    </xdr:from>
    <xdr:to>
      <xdr:col>19</xdr:col>
      <xdr:colOff>133350</xdr:colOff>
      <xdr:row>84</xdr:row>
      <xdr:rowOff>77981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33770"/>
          <a:ext cx="889000" cy="4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42172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29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135413</xdr:rowOff>
    </xdr:from>
    <xdr:to>
      <xdr:col>15</xdr:col>
      <xdr:colOff>82550</xdr:colOff>
      <xdr:row>84</xdr:row>
      <xdr:rowOff>31970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65763"/>
          <a:ext cx="889000" cy="6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28872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91275</xdr:rowOff>
    </xdr:from>
    <xdr:to>
      <xdr:col>11</xdr:col>
      <xdr:colOff>31750</xdr:colOff>
      <xdr:row>83</xdr:row>
      <xdr:rowOff>135413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321625"/>
          <a:ext cx="889000" cy="4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7075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33443</xdr:rowOff>
    </xdr:from>
    <xdr:to>
      <xdr:col>23</xdr:col>
      <xdr:colOff>184150</xdr:colOff>
      <xdr:row>84</xdr:row>
      <xdr:rowOff>135043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5520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27181</xdr:rowOff>
    </xdr:from>
    <xdr:to>
      <xdr:col>19</xdr:col>
      <xdr:colOff>184150</xdr:colOff>
      <xdr:row>84</xdr:row>
      <xdr:rowOff>128781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2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113558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15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152620</xdr:rowOff>
    </xdr:from>
    <xdr:to>
      <xdr:col>15</xdr:col>
      <xdr:colOff>133350</xdr:colOff>
      <xdr:row>84</xdr:row>
      <xdr:rowOff>82770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67547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6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84613</xdr:rowOff>
    </xdr:from>
    <xdr:to>
      <xdr:col>11</xdr:col>
      <xdr:colOff>82550</xdr:colOff>
      <xdr:row>84</xdr:row>
      <xdr:rowOff>14763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1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170990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0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40475</xdr:rowOff>
    </xdr:from>
    <xdr:to>
      <xdr:col>7</xdr:col>
      <xdr:colOff>31750</xdr:colOff>
      <xdr:row>83</xdr:row>
      <xdr:rowOff>142075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7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126852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5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職員構成の変動により類似団体平均を上回る</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となっている。今後は、腸の財政状況や財政運営計画策定の中で、行政サービスの維持と給与水準の適正化に努める。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87086</xdr:rowOff>
    </xdr:from>
    <xdr:to>
      <xdr:col>81</xdr:col>
      <xdr:colOff>44450</xdr:colOff>
      <xdr:row>89</xdr:row>
      <xdr:rowOff>104321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34613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87086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3289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69850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32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52614</xdr:rowOff>
    </xdr:from>
    <xdr:to>
      <xdr:col>68</xdr:col>
      <xdr:colOff>152400</xdr:colOff>
      <xdr:row>89</xdr:row>
      <xdr:rowOff>69850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3116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53521</xdr:rowOff>
    </xdr:from>
    <xdr:to>
      <xdr:col>81</xdr:col>
      <xdr:colOff>95250</xdr:colOff>
      <xdr:row>89</xdr:row>
      <xdr:rowOff>155121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120848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2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36286</xdr:rowOff>
    </xdr:from>
    <xdr:to>
      <xdr:col>77</xdr:col>
      <xdr:colOff>95250</xdr:colOff>
      <xdr:row>89</xdr:row>
      <xdr:rowOff>137886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122663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38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1814</xdr:rowOff>
    </xdr:from>
    <xdr:to>
      <xdr:col>64</xdr:col>
      <xdr:colOff>152400</xdr:colOff>
      <xdr:row>89</xdr:row>
      <xdr:rowOff>103414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88191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3.15</a:t>
          </a:r>
          <a:r>
            <a:rPr kumimoji="1" lang="ja-JP" altLang="en-US" sz="1300">
              <a:latin typeface="ＭＳ Ｐゴシック" panose="020B0600070205080204" pitchFamily="50" charset="-128"/>
              <a:ea typeface="ＭＳ Ｐゴシック" panose="020B0600070205080204" pitchFamily="50" charset="-128"/>
            </a:rPr>
            <a:t>人多い</a:t>
          </a:r>
          <a:r>
            <a:rPr kumimoji="1" lang="en-US" altLang="ja-JP" sz="1300">
              <a:latin typeface="ＭＳ Ｐゴシック" panose="020B0600070205080204" pitchFamily="50" charset="-128"/>
              <a:ea typeface="ＭＳ Ｐゴシック" panose="020B0600070205080204" pitchFamily="50" charset="-128"/>
            </a:rPr>
            <a:t>14.44</a:t>
          </a:r>
          <a:r>
            <a:rPr kumimoji="1" lang="ja-JP" altLang="en-US" sz="1300">
              <a:latin typeface="ＭＳ Ｐゴシック" panose="020B0600070205080204" pitchFamily="50" charset="-128"/>
              <a:ea typeface="ＭＳ Ｐゴシック" panose="020B0600070205080204" pitchFamily="50" charset="-128"/>
            </a:rPr>
            <a:t>人となっており、職員数が多い状況が続いている。引き続き、定員適正化計画に基づいた新規採用の抑制などを図っていく必要がある。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a:extLst>
            <a:ext uri="{FF2B5EF4-FFF2-40B4-BE49-F238E27FC236}">
              <a16:creationId xmlns:a16="http://schemas.microsoft.com/office/drawing/2014/main" id="{00000000-0008-0000-0300-00004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4" name="定員管理の状況最小値テキスト">
          <a:extLst>
            <a:ext uri="{FF2B5EF4-FFF2-40B4-BE49-F238E27FC236}">
              <a16:creationId xmlns:a16="http://schemas.microsoft.com/office/drawing/2014/main" id="{00000000-0008-0000-0300-000044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6" name="定員管理の状況最大値テキスト">
          <a:extLst>
            <a:ext uri="{FF2B5EF4-FFF2-40B4-BE49-F238E27FC236}">
              <a16:creationId xmlns:a16="http://schemas.microsoft.com/office/drawing/2014/main" id="{00000000-0008-0000-0300-000046010000}"/>
            </a:ext>
          </a:extLst>
        </xdr:cNvPr>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138906</xdr:rowOff>
    </xdr:from>
    <xdr:to>
      <xdr:col>81</xdr:col>
      <xdr:colOff>44450</xdr:colOff>
      <xdr:row>65</xdr:row>
      <xdr:rowOff>18732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179800" y="11111706"/>
          <a:ext cx="8382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23750</xdr:rowOff>
    </xdr:from>
    <xdr:ext cx="762000" cy="259045"/>
    <xdr:sp macro="" textlink="">
      <xdr:nvSpPr>
        <xdr:cNvPr id="329" name="定員管理の状況平均値テキスト">
          <a:extLst>
            <a:ext uri="{FF2B5EF4-FFF2-40B4-BE49-F238E27FC236}">
              <a16:creationId xmlns:a16="http://schemas.microsoft.com/office/drawing/2014/main" id="{00000000-0008-0000-0300-000049010000}"/>
            </a:ext>
          </a:extLst>
        </xdr:cNvPr>
        <xdr:cNvSpPr txBox="1"/>
      </xdr:nvSpPr>
      <xdr:spPr>
        <a:xfrm>
          <a:off x="17106900" y="1048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128350</xdr:rowOff>
    </xdr:from>
    <xdr:to>
      <xdr:col>77</xdr:col>
      <xdr:colOff>44450</xdr:colOff>
      <xdr:row>64</xdr:row>
      <xdr:rowOff>138906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5290800" y="11101150"/>
          <a:ext cx="889000" cy="1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99395</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49927</xdr:rowOff>
    </xdr:from>
    <xdr:to>
      <xdr:col>72</xdr:col>
      <xdr:colOff>203200</xdr:colOff>
      <xdr:row>64</xdr:row>
      <xdr:rowOff>128350</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4401800" y="11022727"/>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63199</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91678</xdr:rowOff>
    </xdr:from>
    <xdr:to>
      <xdr:col>68</xdr:col>
      <xdr:colOff>152400</xdr:colOff>
      <xdr:row>64</xdr:row>
      <xdr:rowOff>49927</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a:off x="13512800" y="10893028"/>
          <a:ext cx="889000" cy="12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23989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40" name="フローチャート: 判断 339">
          <a:extLst>
            <a:ext uri="{FF2B5EF4-FFF2-40B4-BE49-F238E27FC236}">
              <a16:creationId xmlns:a16="http://schemas.microsoft.com/office/drawing/2014/main" id="{00000000-0008-0000-0300-000054010000}"/>
            </a:ext>
          </a:extLst>
        </xdr:cNvPr>
        <xdr:cNvSpPr/>
      </xdr:nvSpPr>
      <xdr:spPr>
        <a:xfrm>
          <a:off x="13462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122017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139382</xdr:rowOff>
    </xdr:from>
    <xdr:to>
      <xdr:col>81</xdr:col>
      <xdr:colOff>95250</xdr:colOff>
      <xdr:row>65</xdr:row>
      <xdr:rowOff>69532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9672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111459</xdr:rowOff>
    </xdr:from>
    <xdr:ext cx="762000" cy="259045"/>
    <xdr:sp macro="" textlink="">
      <xdr:nvSpPr>
        <xdr:cNvPr id="348" name="定員管理の状況該当値テキスト">
          <a:extLst>
            <a:ext uri="{FF2B5EF4-FFF2-40B4-BE49-F238E27FC236}">
              <a16:creationId xmlns:a16="http://schemas.microsoft.com/office/drawing/2014/main" id="{00000000-0008-0000-0300-00005C010000}"/>
            </a:ext>
          </a:extLst>
        </xdr:cNvPr>
        <xdr:cNvSpPr txBox="1"/>
      </xdr:nvSpPr>
      <xdr:spPr>
        <a:xfrm>
          <a:off x="17106900" y="1108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88106</xdr:rowOff>
    </xdr:from>
    <xdr:to>
      <xdr:col>77</xdr:col>
      <xdr:colOff>95250</xdr:colOff>
      <xdr:row>65</xdr:row>
      <xdr:rowOff>18256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6129000" y="1106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3033</xdr:rowOff>
    </xdr:from>
    <xdr:ext cx="7366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798800" y="11147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77550</xdr:rowOff>
    </xdr:from>
    <xdr:to>
      <xdr:col>73</xdr:col>
      <xdr:colOff>44450</xdr:colOff>
      <xdr:row>65</xdr:row>
      <xdr:rowOff>7700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5240000" y="1105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163927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909800" y="111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170577</xdr:rowOff>
    </xdr:from>
    <xdr:to>
      <xdr:col>68</xdr:col>
      <xdr:colOff>203200</xdr:colOff>
      <xdr:row>64</xdr:row>
      <xdr:rowOff>100727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4351000" y="1097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85504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4020800" y="1105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40878</xdr:rowOff>
    </xdr:from>
    <xdr:to>
      <xdr:col>64</xdr:col>
      <xdr:colOff>152400</xdr:colOff>
      <xdr:row>63</xdr:row>
      <xdr:rowOff>142478</xdr:rowOff>
    </xdr:to>
    <xdr:sp macro="" textlink="">
      <xdr:nvSpPr>
        <xdr:cNvPr id="355" name="楕円 354">
          <a:extLst>
            <a:ext uri="{FF2B5EF4-FFF2-40B4-BE49-F238E27FC236}">
              <a16:creationId xmlns:a16="http://schemas.microsoft.com/office/drawing/2014/main" id="{00000000-0008-0000-0300-000063010000}"/>
            </a:ext>
          </a:extLst>
        </xdr:cNvPr>
        <xdr:cNvSpPr/>
      </xdr:nvSpPr>
      <xdr:spPr>
        <a:xfrm>
          <a:off x="13462000" y="108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127255</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131800" y="1092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にかけて借入の抑制や交付税算入のある起債の発行に努めてきた結果、比率は減少傾向にあったが、近年は発行額が増加していることもあり、平成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年度では前年度に引き続き増加となっている。今後も増加することが見込まれるため、事業の緊急度やニーズを踏まえ、適正な事業量のもと起債の発行抑制等を行っていかなければならない。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49389</xdr:rowOff>
    </xdr:from>
    <xdr:to>
      <xdr:col>81</xdr:col>
      <xdr:colOff>44450</xdr:colOff>
      <xdr:row>41</xdr:row>
      <xdr:rowOff>129822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6179800" y="707883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153811</xdr:rowOff>
    </xdr:from>
    <xdr:to>
      <xdr:col>77</xdr:col>
      <xdr:colOff>44450</xdr:colOff>
      <xdr:row>41</xdr:row>
      <xdr:rowOff>49389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5290800" y="70118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153811</xdr:rowOff>
    </xdr:from>
    <xdr:to>
      <xdr:col>72</xdr:col>
      <xdr:colOff>203200</xdr:colOff>
      <xdr:row>41</xdr:row>
      <xdr:rowOff>35983</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4401800" y="701181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42</xdr:row>
      <xdr:rowOff>119239</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flipV="1">
          <a:off x="13512800" y="7065433"/>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8766</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79022</xdr:rowOff>
    </xdr:from>
    <xdr:to>
      <xdr:col>81</xdr:col>
      <xdr:colOff>95250</xdr:colOff>
      <xdr:row>42</xdr:row>
      <xdr:rowOff>9172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51099</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708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170039</xdr:rowOff>
    </xdr:from>
    <xdr:to>
      <xdr:col>77</xdr:col>
      <xdr:colOff>95250</xdr:colOff>
      <xdr:row>41</xdr:row>
      <xdr:rowOff>100189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110366</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103011</xdr:rowOff>
    </xdr:from>
    <xdr:to>
      <xdr:col>73</xdr:col>
      <xdr:colOff>44450</xdr:colOff>
      <xdr:row>41</xdr:row>
      <xdr:rowOff>33161</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43338</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154816</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近年の大型事業の実施に伴い、起債発行額が増加しているため、平成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年度では増加に転じており、今後も比率が増加することが見込まれる。新規発行の限度額を定めるなど、起債発行の抑制に努める必要がある。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a:extLst>
            <a:ext uri="{FF2B5EF4-FFF2-40B4-BE49-F238E27FC236}">
              <a16:creationId xmlns:a16="http://schemas.microsoft.com/office/drawing/2014/main" id="{00000000-0008-0000-0300-0000B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9" name="将来負担の状況最小値テキスト">
          <a:extLst>
            <a:ext uri="{FF2B5EF4-FFF2-40B4-BE49-F238E27FC236}">
              <a16:creationId xmlns:a16="http://schemas.microsoft.com/office/drawing/2014/main" id="{00000000-0008-0000-0300-0000C1010000}"/>
            </a:ext>
          </a:extLst>
        </xdr:cNvPr>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a:extLst>
            <a:ext uri="{FF2B5EF4-FFF2-40B4-BE49-F238E27FC236}">
              <a16:creationId xmlns:a16="http://schemas.microsoft.com/office/drawing/2014/main" id="{00000000-0008-0000-0300-0000C3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12615</xdr:rowOff>
    </xdr:from>
    <xdr:to>
      <xdr:col>81</xdr:col>
      <xdr:colOff>44450</xdr:colOff>
      <xdr:row>17</xdr:row>
      <xdr:rowOff>93049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179800" y="292726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153941</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554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159131</xdr:rowOff>
    </xdr:from>
    <xdr:to>
      <xdr:col>77</xdr:col>
      <xdr:colOff>44450</xdr:colOff>
      <xdr:row>17</xdr:row>
      <xdr:rowOff>12615</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5290800" y="2902331"/>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64872</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4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159131</xdr:rowOff>
    </xdr:from>
    <xdr:to>
      <xdr:col>72</xdr:col>
      <xdr:colOff>203200</xdr:colOff>
      <xdr:row>17</xdr:row>
      <xdr:rowOff>53636</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4401800" y="2902331"/>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161544</xdr:rowOff>
    </xdr:from>
    <xdr:to>
      <xdr:col>73</xdr:col>
      <xdr:colOff>44450</xdr:colOff>
      <xdr:row>16</xdr:row>
      <xdr:rowOff>91694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101871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53636</xdr:rowOff>
    </xdr:from>
    <xdr:to>
      <xdr:col>68</xdr:col>
      <xdr:colOff>152400</xdr:colOff>
      <xdr:row>18</xdr:row>
      <xdr:rowOff>100161</xdr:rowOff>
    </xdr:to>
    <xdr:cxnSp macro="">
      <xdr:nvCxnSpPr>
        <xdr:cNvPr id="462" name="直線コネクタ 461">
          <a:extLst>
            <a:ext uri="{FF2B5EF4-FFF2-40B4-BE49-F238E27FC236}">
              <a16:creationId xmlns:a16="http://schemas.microsoft.com/office/drawing/2014/main" id="{00000000-0008-0000-0300-0000CE010000}"/>
            </a:ext>
          </a:extLst>
        </xdr:cNvPr>
        <xdr:cNvCxnSpPr/>
      </xdr:nvCxnSpPr>
      <xdr:spPr>
        <a:xfrm flipV="1">
          <a:off x="13512800" y="2968286"/>
          <a:ext cx="889000" cy="21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50419</xdr:rowOff>
    </xdr:from>
    <xdr:to>
      <xdr:col>68</xdr:col>
      <xdr:colOff>203200</xdr:colOff>
      <xdr:row>16</xdr:row>
      <xdr:rowOff>152019</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162196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65" name="フローチャート: 判断 464">
          <a:extLst>
            <a:ext uri="{FF2B5EF4-FFF2-40B4-BE49-F238E27FC236}">
              <a16:creationId xmlns:a16="http://schemas.microsoft.com/office/drawing/2014/main" id="{00000000-0008-0000-0300-0000D1010000}"/>
            </a:ext>
          </a:extLst>
        </xdr:cNvPr>
        <xdr:cNvSpPr/>
      </xdr:nvSpPr>
      <xdr:spPr>
        <a:xfrm>
          <a:off x="13462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122784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42249</xdr:rowOff>
    </xdr:from>
    <xdr:to>
      <xdr:col>81</xdr:col>
      <xdr:colOff>95250</xdr:colOff>
      <xdr:row>17</xdr:row>
      <xdr:rowOff>143849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967200" y="29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14326</xdr:rowOff>
    </xdr:from>
    <xdr:ext cx="762000" cy="259045"/>
    <xdr:sp macro="" textlink="">
      <xdr:nvSpPr>
        <xdr:cNvPr id="473" name="将来負担の状況該当値テキスト">
          <a:extLst>
            <a:ext uri="{FF2B5EF4-FFF2-40B4-BE49-F238E27FC236}">
              <a16:creationId xmlns:a16="http://schemas.microsoft.com/office/drawing/2014/main" id="{00000000-0008-0000-0300-0000D9010000}"/>
            </a:ext>
          </a:extLst>
        </xdr:cNvPr>
        <xdr:cNvSpPr txBox="1"/>
      </xdr:nvSpPr>
      <xdr:spPr>
        <a:xfrm>
          <a:off x="17106900" y="292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133265</xdr:rowOff>
    </xdr:from>
    <xdr:to>
      <xdr:col>77</xdr:col>
      <xdr:colOff>95250</xdr:colOff>
      <xdr:row>17</xdr:row>
      <xdr:rowOff>63415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6129000" y="28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48192</xdr:rowOff>
    </xdr:from>
    <xdr:ext cx="7366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5798800" y="2962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108331</xdr:rowOff>
    </xdr:from>
    <xdr:to>
      <xdr:col>73</xdr:col>
      <xdr:colOff>44450</xdr:colOff>
      <xdr:row>17</xdr:row>
      <xdr:rowOff>38481</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5240000" y="28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23258</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909800" y="29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2836</xdr:rowOff>
    </xdr:from>
    <xdr:to>
      <xdr:col>68</xdr:col>
      <xdr:colOff>203200</xdr:colOff>
      <xdr:row>17</xdr:row>
      <xdr:rowOff>104436</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4351000" y="291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89213</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4020800" y="30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49361</xdr:rowOff>
    </xdr:from>
    <xdr:to>
      <xdr:col>64</xdr:col>
      <xdr:colOff>152400</xdr:colOff>
      <xdr:row>18</xdr:row>
      <xdr:rowOff>150961</xdr:rowOff>
    </xdr:to>
    <xdr:sp macro="" textlink="">
      <xdr:nvSpPr>
        <xdr:cNvPr id="480" name="楕円 479">
          <a:extLst>
            <a:ext uri="{FF2B5EF4-FFF2-40B4-BE49-F238E27FC236}">
              <a16:creationId xmlns:a16="http://schemas.microsoft.com/office/drawing/2014/main" id="{00000000-0008-0000-0300-0000E0010000}"/>
            </a:ext>
          </a:extLst>
        </xdr:cNvPr>
        <xdr:cNvSpPr/>
      </xdr:nvSpPr>
      <xdr:spPr>
        <a:xfrm>
          <a:off x="13462000" y="313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135738</xdr:rowOff>
    </xdr:from>
    <xdr:ext cx="762000" cy="259045"/>
    <xdr:sp macro="" textlink="">
      <xdr:nvSpPr>
        <xdr:cNvPr id="481" name="テキスト ボックス 480">
          <a:extLst>
            <a:ext uri="{FF2B5EF4-FFF2-40B4-BE49-F238E27FC236}">
              <a16:creationId xmlns:a16="http://schemas.microsoft.com/office/drawing/2014/main" id="{00000000-0008-0000-0300-0000E1010000}"/>
            </a:ext>
          </a:extLst>
        </xdr:cNvPr>
        <xdr:cNvSpPr txBox="1"/>
      </xdr:nvSpPr>
      <xdr:spPr>
        <a:xfrm>
          <a:off x="13131800" y="322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10,043
9,968
676.78
11,707,763
11,527,413
175,260
5,976,088
14,932,778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補助費等や公債費の割合が大きいため、類似団体平均に比べると経常経費のうち、人件費に係る割合は低くなっているが、職員数が多いことや給与水準が高めであることから決算額としては類似団体を上回っている状況にあり、人件費の縮減に努める必要が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143328</xdr:rowOff>
    </xdr:from>
    <xdr:to>
      <xdr:col>24</xdr:col>
      <xdr:colOff>25400</xdr:colOff>
      <xdr:row>36</xdr:row>
      <xdr:rowOff>143328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315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165299</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50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67128</xdr:rowOff>
    </xdr:from>
    <xdr:to>
      <xdr:col>19</xdr:col>
      <xdr:colOff>187325</xdr:colOff>
      <xdr:row>36</xdr:row>
      <xdr:rowOff>143328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39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45357</xdr:rowOff>
    </xdr:from>
    <xdr:to>
      <xdr:col>15</xdr:col>
      <xdr:colOff>98425</xdr:colOff>
      <xdr:row>36</xdr:row>
      <xdr:rowOff>67128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17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45357</xdr:rowOff>
    </xdr:from>
    <xdr:to>
      <xdr:col>11</xdr:col>
      <xdr:colOff>9525</xdr:colOff>
      <xdr:row>36</xdr:row>
      <xdr:rowOff>78014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217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31949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108149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109055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92528</xdr:rowOff>
    </xdr:from>
    <xdr:to>
      <xdr:col>20</xdr:col>
      <xdr:colOff>38100</xdr:colOff>
      <xdr:row>37</xdr:row>
      <xdr:rowOff>22678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32855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16328</xdr:rowOff>
    </xdr:from>
    <xdr:to>
      <xdr:col>15</xdr:col>
      <xdr:colOff>149225</xdr:colOff>
      <xdr:row>36</xdr:row>
      <xdr:rowOff>117928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128105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166007</xdr:rowOff>
    </xdr:from>
    <xdr:to>
      <xdr:col>11</xdr:col>
      <xdr:colOff>60325</xdr:colOff>
      <xdr:row>36</xdr:row>
      <xdr:rowOff>96157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106334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補助費等や公債費の割合が大きいため、類似団体平均に比べると経常経費のうち、物件費に係る割合は低くなっているが、継続して縮減に努める必要がある。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xdr:rowOff>
    </xdr:from>
    <xdr:to>
      <xdr:col>82</xdr:col>
      <xdr:colOff>107950</xdr:colOff>
      <xdr:row>15</xdr:row>
      <xdr:rowOff>16510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80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xdr:rowOff>
    </xdr:from>
    <xdr:to>
      <xdr:col>78</xdr:col>
      <xdr:colOff>69850</xdr:colOff>
      <xdr:row>15</xdr:row>
      <xdr:rowOff>46990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8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54610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1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24130</xdr:rowOff>
    </xdr:from>
    <xdr:to>
      <xdr:col>69</xdr:col>
      <xdr:colOff>92075</xdr:colOff>
      <xdr:row>15</xdr:row>
      <xdr:rowOff>54610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95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129540</xdr:rowOff>
    </xdr:from>
    <xdr:to>
      <xdr:col>82</xdr:col>
      <xdr:colOff>158750</xdr:colOff>
      <xdr:row>15</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146067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137160</xdr:rowOff>
    </xdr:from>
    <xdr:to>
      <xdr:col>78</xdr:col>
      <xdr:colOff>120650</xdr:colOff>
      <xdr:row>15</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77487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xdr:rowOff>
    </xdr:from>
    <xdr:to>
      <xdr:col>69</xdr:col>
      <xdr:colOff>142875</xdr:colOff>
      <xdr:row>15</xdr:row>
      <xdr:rowOff>105410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115587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補助費等や公債費の割合が大きいため、類似団体平均に比べると経常経費のうち、扶助費に係る割合は低くなっているが、住民ニーズ等必要な事業を見極め、適正な事業実施に努める必要がある。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補助費等や公債費の割合が大きいため、類似団体平均に比べると経常経費のうち、その他の経費に係る割合はかなり低くなっている。全体的な経費の見直しを図る中で、適正な経費水準の維持に努めていく。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53848</xdr:rowOff>
    </xdr:from>
    <xdr:to>
      <xdr:col>82</xdr:col>
      <xdr:colOff>107950</xdr:colOff>
      <xdr:row>54</xdr:row>
      <xdr:rowOff>85852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3121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85852</xdr:rowOff>
    </xdr:from>
    <xdr:to>
      <xdr:col>78</xdr:col>
      <xdr:colOff>69850</xdr:colOff>
      <xdr:row>54</xdr:row>
      <xdr:rowOff>113284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3441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113284</xdr:rowOff>
    </xdr:from>
    <xdr:to>
      <xdr:col>73</xdr:col>
      <xdr:colOff>180975</xdr:colOff>
      <xdr:row>54</xdr:row>
      <xdr:rowOff>131572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3715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131572</xdr:rowOff>
    </xdr:from>
    <xdr:to>
      <xdr:col>69</xdr:col>
      <xdr:colOff>92075</xdr:colOff>
      <xdr:row>55</xdr:row>
      <xdr:rowOff>10414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3898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64279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55135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xdr:rowOff>
    </xdr:from>
    <xdr:to>
      <xdr:col>82</xdr:col>
      <xdr:colOff>158750</xdr:colOff>
      <xdr:row>54</xdr:row>
      <xdr:rowOff>104648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83075</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16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35052</xdr:rowOff>
    </xdr:from>
    <xdr:to>
      <xdr:col>78</xdr:col>
      <xdr:colOff>120650</xdr:colOff>
      <xdr:row>54</xdr:row>
      <xdr:rowOff>136652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2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146829</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06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62484</xdr:rowOff>
    </xdr:from>
    <xdr:to>
      <xdr:col>74</xdr:col>
      <xdr:colOff>31750</xdr:colOff>
      <xdr:row>54</xdr:row>
      <xdr:rowOff>164084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3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2811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0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80772</xdr:rowOff>
    </xdr:from>
    <xdr:to>
      <xdr:col>69</xdr:col>
      <xdr:colOff>142875</xdr:colOff>
      <xdr:row>55</xdr:row>
      <xdr:rowOff>10922</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21099</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10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131064</xdr:rowOff>
    </xdr:from>
    <xdr:to>
      <xdr:col>65</xdr:col>
      <xdr:colOff>53975</xdr:colOff>
      <xdr:row>55</xdr:row>
      <xdr:rowOff>61214</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71391</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比率が類似団体を大きく上回っている要因の一つとしては、大雪地区広域連合への負担金が計上されていることが挙げられる。団体等に補助金を交付する事業も多いため、事業内容の精査により適正化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また、補助費等に係る割合が大きいことが他の費用割合を下げている要因でもあるため、分析等を行っていくうえでも適正化が必要である。</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1270</xdr:rowOff>
    </xdr:from>
    <xdr:to>
      <xdr:col>82</xdr:col>
      <xdr:colOff>107950</xdr:colOff>
      <xdr:row>41</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7030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1270</xdr:rowOff>
    </xdr:from>
    <xdr:to>
      <xdr:col>78</xdr:col>
      <xdr:colOff>69850</xdr:colOff>
      <xdr:row>41</xdr:row>
      <xdr:rowOff>1270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7030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12717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1270</xdr:rowOff>
    </xdr:from>
    <xdr:to>
      <xdr:col>73</xdr:col>
      <xdr:colOff>180975</xdr:colOff>
      <xdr:row>41</xdr:row>
      <xdr:rowOff>16510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7030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161307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134620</xdr:rowOff>
    </xdr:from>
    <xdr:to>
      <xdr:col>69</xdr:col>
      <xdr:colOff>92075</xdr:colOff>
      <xdr:row>41</xdr:row>
      <xdr:rowOff>16510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992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115587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144780</xdr:rowOff>
    </xdr:from>
    <xdr:to>
      <xdr:col>82</xdr:col>
      <xdr:colOff>158750</xdr:colOff>
      <xdr:row>41</xdr:row>
      <xdr:rowOff>74930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53357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121920</xdr:rowOff>
    </xdr:from>
    <xdr:to>
      <xdr:col>78</xdr:col>
      <xdr:colOff>120650</xdr:colOff>
      <xdr:row>41</xdr:row>
      <xdr:rowOff>52070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36847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706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121920</xdr:rowOff>
    </xdr:from>
    <xdr:to>
      <xdr:col>74</xdr:col>
      <xdr:colOff>31750</xdr:colOff>
      <xdr:row>41</xdr:row>
      <xdr:rowOff>52070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36847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137160</xdr:rowOff>
    </xdr:from>
    <xdr:to>
      <xdr:col>69</xdr:col>
      <xdr:colOff>142875</xdr:colOff>
      <xdr:row>41</xdr:row>
      <xdr:rowOff>67310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52087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708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83820</xdr:rowOff>
    </xdr:from>
    <xdr:to>
      <xdr:col>65</xdr:col>
      <xdr:colOff>53975</xdr:colOff>
      <xdr:row>41</xdr:row>
      <xdr:rowOff>13970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170197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発行額の増加傾向を受け、公債費の割合も増加している現状にあり、今後数年は増加し続けることが見込まれる。他団体と比べ、住民一人当たりの元利償還金の額が多く、公債費及び補助費等に係る割合が大きいといった特徴があるため、起債抑制等により類似団体に近づけていく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46989</xdr:rowOff>
    </xdr:from>
    <xdr:to>
      <xdr:col>24</xdr:col>
      <xdr:colOff>25400</xdr:colOff>
      <xdr:row>78</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42008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18414</xdr:rowOff>
    </xdr:from>
    <xdr:to>
      <xdr:col>19</xdr:col>
      <xdr:colOff>187325</xdr:colOff>
      <xdr:row>78</xdr:row>
      <xdr:rowOff>46989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3915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104139</xdr:rowOff>
    </xdr:from>
    <xdr:to>
      <xdr:col>15</xdr:col>
      <xdr:colOff>98425</xdr:colOff>
      <xdr:row>78</xdr:row>
      <xdr:rowOff>18414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30578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104139</xdr:rowOff>
    </xdr:from>
    <xdr:to>
      <xdr:col>11</xdr:col>
      <xdr:colOff>9525</xdr:colOff>
      <xdr:row>77</xdr:row>
      <xdr:rowOff>115570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3057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136541</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64770</xdr:rowOff>
    </xdr:from>
    <xdr:to>
      <xdr:col>24</xdr:col>
      <xdr:colOff>76200</xdr:colOff>
      <xdr:row>78</xdr:row>
      <xdr:rowOff>166370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36847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167639</xdr:rowOff>
    </xdr:from>
    <xdr:to>
      <xdr:col>20</xdr:col>
      <xdr:colOff>38100</xdr:colOff>
      <xdr:row>78</xdr:row>
      <xdr:rowOff>97789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82566</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139064</xdr:rowOff>
    </xdr:from>
    <xdr:to>
      <xdr:col>15</xdr:col>
      <xdr:colOff>149225</xdr:colOff>
      <xdr:row>78</xdr:row>
      <xdr:rowOff>69214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53991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42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53339</xdr:rowOff>
    </xdr:from>
    <xdr:to>
      <xdr:col>11</xdr:col>
      <xdr:colOff>60325</xdr:colOff>
      <xdr:row>77</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139716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占める割合が類似団体に比べると大きいため、公債費以外が占める割合は相対的に少なくなっているが、公債費増大の要因ともなっている普通建設事業費が他団体を大幅に上回っている現状がある。今後事業費の見直しを図っていく中で公債費の縮減を図り、適正化を図っていく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56134</xdr:rowOff>
    </xdr:from>
    <xdr:to>
      <xdr:col>82</xdr:col>
      <xdr:colOff>107950</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5719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164864</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69850</xdr:rowOff>
    </xdr:from>
    <xdr:to>
      <xdr:col>78</xdr:col>
      <xdr:colOff>69850</xdr:colOff>
      <xdr:row>73</xdr:row>
      <xdr:rowOff>74422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5857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52849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8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74422</xdr:rowOff>
    </xdr:from>
    <xdr:to>
      <xdr:col>73</xdr:col>
      <xdr:colOff>180975</xdr:colOff>
      <xdr:row>73</xdr:row>
      <xdr:rowOff>92710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25902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25416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92710</xdr:rowOff>
    </xdr:from>
    <xdr:to>
      <xdr:col>69</xdr:col>
      <xdr:colOff>92075</xdr:colOff>
      <xdr:row>73</xdr:row>
      <xdr:rowOff>92710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608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96283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5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55135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5334</xdr:rowOff>
    </xdr:from>
    <xdr:to>
      <xdr:col>82</xdr:col>
      <xdr:colOff>158750</xdr:colOff>
      <xdr:row>73</xdr:row>
      <xdr:rowOff>106934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5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85361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19050</xdr:rowOff>
    </xdr:from>
    <xdr:to>
      <xdr:col>78</xdr:col>
      <xdr:colOff>120650</xdr:colOff>
      <xdr:row>73</xdr:row>
      <xdr:rowOff>120650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130827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23622</xdr:rowOff>
    </xdr:from>
    <xdr:to>
      <xdr:col>74</xdr:col>
      <xdr:colOff>31750</xdr:colOff>
      <xdr:row>73</xdr:row>
      <xdr:rowOff>125222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5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135399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30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41910</xdr:rowOff>
    </xdr:from>
    <xdr:to>
      <xdr:col>69</xdr:col>
      <xdr:colOff>142875</xdr:colOff>
      <xdr:row>73</xdr:row>
      <xdr:rowOff>143510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153687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41910</xdr:rowOff>
    </xdr:from>
    <xdr:to>
      <xdr:col>65</xdr:col>
      <xdr:colOff>53975</xdr:colOff>
      <xdr:row>73</xdr:row>
      <xdr:rowOff>143510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153687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北海道美瑛町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15585</xdr:rowOff>
    </xdr:from>
    <xdr:to>
      <xdr:col>29</xdr:col>
      <xdr:colOff>127000</xdr:colOff>
      <xdr:row>13</xdr:row>
      <xdr:rowOff>66911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292060"/>
          <a:ext cx="647700" cy="51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22195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66911</xdr:rowOff>
    </xdr:from>
    <xdr:to>
      <xdr:col>26</xdr:col>
      <xdr:colOff>50800</xdr:colOff>
      <xdr:row>13</xdr:row>
      <xdr:rowOff>149501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343386"/>
          <a:ext cx="698500" cy="82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161793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5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149501</xdr:rowOff>
    </xdr:from>
    <xdr:to>
      <xdr:col>22</xdr:col>
      <xdr:colOff>114300</xdr:colOff>
      <xdr:row>14</xdr:row>
      <xdr:rowOff>71407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425976"/>
          <a:ext cx="698500" cy="93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26604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8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71407</xdr:rowOff>
    </xdr:from>
    <xdr:to>
      <xdr:col>18</xdr:col>
      <xdr:colOff>177800</xdr:colOff>
      <xdr:row>14</xdr:row>
      <xdr:rowOff>100014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19332"/>
          <a:ext cx="698500" cy="28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42083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142624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136235</xdr:rowOff>
    </xdr:from>
    <xdr:to>
      <xdr:col>29</xdr:col>
      <xdr:colOff>177800</xdr:colOff>
      <xdr:row>13</xdr:row>
      <xdr:rowOff>66385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241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152762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16111</xdr:rowOff>
    </xdr:from>
    <xdr:to>
      <xdr:col>26</xdr:col>
      <xdr:colOff>101600</xdr:colOff>
      <xdr:row>13</xdr:row>
      <xdr:rowOff>117711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292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127888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0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98701</xdr:rowOff>
    </xdr:from>
    <xdr:to>
      <xdr:col>22</xdr:col>
      <xdr:colOff>165100</xdr:colOff>
      <xdr:row>14</xdr:row>
      <xdr:rowOff>28851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375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39028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44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20607</xdr:rowOff>
    </xdr:from>
    <xdr:to>
      <xdr:col>19</xdr:col>
      <xdr:colOff>38100</xdr:colOff>
      <xdr:row>14</xdr:row>
      <xdr:rowOff>122207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468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132384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3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49214</xdr:rowOff>
    </xdr:from>
    <xdr:to>
      <xdr:col>15</xdr:col>
      <xdr:colOff>101600</xdr:colOff>
      <xdr:row>14</xdr:row>
      <xdr:rowOff>150814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497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160991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6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325082</xdr:rowOff>
    </xdr:from>
    <xdr:to>
      <xdr:col>29</xdr:col>
      <xdr:colOff>127000</xdr:colOff>
      <xdr:row>35</xdr:row>
      <xdr:rowOff>3156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592532"/>
          <a:ext cx="647700" cy="2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249007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9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3156</xdr:rowOff>
    </xdr:from>
    <xdr:to>
      <xdr:col>26</xdr:col>
      <xdr:colOff>50800</xdr:colOff>
      <xdr:row>35</xdr:row>
      <xdr:rowOff>74879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613506"/>
          <a:ext cx="698500" cy="71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23474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7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74879</xdr:rowOff>
    </xdr:from>
    <xdr:to>
      <xdr:col>22</xdr:col>
      <xdr:colOff>114300</xdr:colOff>
      <xdr:row>35</xdr:row>
      <xdr:rowOff>145155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685229"/>
          <a:ext cx="698500" cy="70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23188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145155</xdr:rowOff>
    </xdr:from>
    <xdr:to>
      <xdr:col>18</xdr:col>
      <xdr:colOff>177800</xdr:colOff>
      <xdr:row>35</xdr:row>
      <xdr:rowOff>166757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755505"/>
          <a:ext cx="698500" cy="2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4157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288402</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274282</xdr:rowOff>
    </xdr:from>
    <xdr:to>
      <xdr:col>29</xdr:col>
      <xdr:colOff>177800</xdr:colOff>
      <xdr:row>35</xdr:row>
      <xdr:rowOff>32982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54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119359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38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295256</xdr:rowOff>
    </xdr:from>
    <xdr:to>
      <xdr:col>26</xdr:col>
      <xdr:colOff>101600</xdr:colOff>
      <xdr:row>35</xdr:row>
      <xdr:rowOff>53956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56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64133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331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24079</xdr:rowOff>
    </xdr:from>
    <xdr:to>
      <xdr:col>22</xdr:col>
      <xdr:colOff>165100</xdr:colOff>
      <xdr:row>35</xdr:row>
      <xdr:rowOff>125679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634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135856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40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94355</xdr:rowOff>
    </xdr:from>
    <xdr:to>
      <xdr:col>19</xdr:col>
      <xdr:colOff>38100</xdr:colOff>
      <xdr:row>35</xdr:row>
      <xdr:rowOff>195955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704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206132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47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115957</xdr:rowOff>
    </xdr:from>
    <xdr:to>
      <xdr:col>15</xdr:col>
      <xdr:colOff>101600</xdr:colOff>
      <xdr:row>35</xdr:row>
      <xdr:rowOff>217557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72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227734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49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10,043
9,968
676.78
11,707,763
11,527,413
175,260
5,976,088
14,932,778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548</xdr:rowOff>
    </xdr:from>
    <xdr:to>
      <xdr:col>24</xdr:col>
      <xdr:colOff>63500</xdr:colOff>
      <xdr:row>33</xdr:row>
      <xdr:rowOff>49681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58398"/>
          <a:ext cx="838200" cy="4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137507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3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49681</xdr:rowOff>
    </xdr:from>
    <xdr:to>
      <xdr:col>19</xdr:col>
      <xdr:colOff>177800</xdr:colOff>
      <xdr:row>33</xdr:row>
      <xdr:rowOff>109476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07531"/>
          <a:ext cx="889000" cy="5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89795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109476</xdr:rowOff>
    </xdr:from>
    <xdr:to>
      <xdr:col>15</xdr:col>
      <xdr:colOff>50800</xdr:colOff>
      <xdr:row>34</xdr:row>
      <xdr:rowOff>21514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67326"/>
          <a:ext cx="889000" cy="8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132380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21514</xdr:rowOff>
    </xdr:from>
    <xdr:to>
      <xdr:col>10</xdr:col>
      <xdr:colOff>114300</xdr:colOff>
      <xdr:row>34</xdr:row>
      <xdr:rowOff>38398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50814"/>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130372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21574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9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121198</xdr:rowOff>
    </xdr:from>
    <xdr:to>
      <xdr:col>24</xdr:col>
      <xdr:colOff>114300</xdr:colOff>
      <xdr:row>33</xdr:row>
      <xdr:rowOff>51348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0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144075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5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170331</xdr:rowOff>
    </xdr:from>
    <xdr:to>
      <xdr:col>20</xdr:col>
      <xdr:colOff>38100</xdr:colOff>
      <xdr:row>33</xdr:row>
      <xdr:rowOff>100481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117008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58676</xdr:rowOff>
    </xdr:from>
    <xdr:to>
      <xdr:col>15</xdr:col>
      <xdr:colOff>101600</xdr:colOff>
      <xdr:row>33</xdr:row>
      <xdr:rowOff>160276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1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5353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49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142164</xdr:rowOff>
    </xdr:from>
    <xdr:to>
      <xdr:col>10</xdr:col>
      <xdr:colOff>165100</xdr:colOff>
      <xdr:row>34</xdr:row>
      <xdr:rowOff>72314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88841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57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159048</xdr:rowOff>
    </xdr:from>
    <xdr:to>
      <xdr:col>6</xdr:col>
      <xdr:colOff>38100</xdr:colOff>
      <xdr:row>34</xdr:row>
      <xdr:rowOff>89198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1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105725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59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169692</xdr:rowOff>
    </xdr:from>
    <xdr:to>
      <xdr:col>24</xdr:col>
      <xdr:colOff>63500</xdr:colOff>
      <xdr:row>57</xdr:row>
      <xdr:rowOff>2986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770892"/>
          <a:ext cx="8382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132039</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61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2986</xdr:rowOff>
    </xdr:from>
    <xdr:to>
      <xdr:col>19</xdr:col>
      <xdr:colOff>177800</xdr:colOff>
      <xdr:row>57</xdr:row>
      <xdr:rowOff>24238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775636"/>
          <a:ext cx="889000" cy="2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61100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4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24238</xdr:rowOff>
    </xdr:from>
    <xdr:to>
      <xdr:col>15</xdr:col>
      <xdr:colOff>50800</xdr:colOff>
      <xdr:row>57</xdr:row>
      <xdr:rowOff>44759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796888"/>
          <a:ext cx="889000" cy="2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60712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44759</xdr:rowOff>
    </xdr:from>
    <xdr:to>
      <xdr:col>10</xdr:col>
      <xdr:colOff>114300</xdr:colOff>
      <xdr:row>57</xdr:row>
      <xdr:rowOff>62037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17409"/>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87352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103330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118892</xdr:rowOff>
    </xdr:from>
    <xdr:to>
      <xdr:col>24</xdr:col>
      <xdr:colOff>114300</xdr:colOff>
      <xdr:row>57</xdr:row>
      <xdr:rowOff>49042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2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97319</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69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123636</xdr:rowOff>
    </xdr:from>
    <xdr:to>
      <xdr:col>20</xdr:col>
      <xdr:colOff>38100</xdr:colOff>
      <xdr:row>57</xdr:row>
      <xdr:rowOff>53786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2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44913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817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144888</xdr:rowOff>
    </xdr:from>
    <xdr:to>
      <xdr:col>15</xdr:col>
      <xdr:colOff>101600</xdr:colOff>
      <xdr:row>57</xdr:row>
      <xdr:rowOff>75038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66165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83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165409</xdr:rowOff>
    </xdr:from>
    <xdr:to>
      <xdr:col>10</xdr:col>
      <xdr:colOff>165100</xdr:colOff>
      <xdr:row>57</xdr:row>
      <xdr:rowOff>95559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112086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54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11237</xdr:rowOff>
    </xdr:from>
    <xdr:to>
      <xdr:col>6</xdr:col>
      <xdr:colOff>38100</xdr:colOff>
      <xdr:row>57</xdr:row>
      <xdr:rowOff>112837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78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103964</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87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28715</xdr:rowOff>
    </xdr:from>
    <xdr:to>
      <xdr:col>24</xdr:col>
      <xdr:colOff>63500</xdr:colOff>
      <xdr:row>70</xdr:row>
      <xdr:rowOff>151549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2030215"/>
          <a:ext cx="838200" cy="1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39019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069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158255</xdr:rowOff>
    </xdr:from>
    <xdr:to>
      <xdr:col>19</xdr:col>
      <xdr:colOff>177800</xdr:colOff>
      <xdr:row>70</xdr:row>
      <xdr:rowOff>28715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19883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149699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69</xdr:row>
      <xdr:rowOff>158255</xdr:rowOff>
    </xdr:from>
    <xdr:to>
      <xdr:col>15</xdr:col>
      <xdr:colOff>50800</xdr:colOff>
      <xdr:row>71</xdr:row>
      <xdr:rowOff>48184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1988305"/>
          <a:ext cx="889000" cy="2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5148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48184</xdr:rowOff>
    </xdr:from>
    <xdr:to>
      <xdr:col>10</xdr:col>
      <xdr:colOff>114300</xdr:colOff>
      <xdr:row>72</xdr:row>
      <xdr:rowOff>1969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2221134"/>
          <a:ext cx="889000" cy="12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58869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6748</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100749</xdr:rowOff>
    </xdr:from>
    <xdr:to>
      <xdr:col>24</xdr:col>
      <xdr:colOff>114300</xdr:colOff>
      <xdr:row>71</xdr:row>
      <xdr:rowOff>30899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10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53776</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05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149365</xdr:rowOff>
    </xdr:from>
    <xdr:to>
      <xdr:col>20</xdr:col>
      <xdr:colOff>38100</xdr:colOff>
      <xdr:row>70</xdr:row>
      <xdr:rowOff>79515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197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68</xdr:row>
      <xdr:rowOff>96042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175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107455</xdr:rowOff>
    </xdr:from>
    <xdr:to>
      <xdr:col>15</xdr:col>
      <xdr:colOff>101600</xdr:colOff>
      <xdr:row>70</xdr:row>
      <xdr:rowOff>37605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193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54132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171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168834</xdr:rowOff>
    </xdr:from>
    <xdr:to>
      <xdr:col>10</xdr:col>
      <xdr:colOff>165100</xdr:colOff>
      <xdr:row>71</xdr:row>
      <xdr:rowOff>98984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217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115511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194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122619</xdr:rowOff>
    </xdr:from>
    <xdr:to>
      <xdr:col>6</xdr:col>
      <xdr:colOff>38100</xdr:colOff>
      <xdr:row>72</xdr:row>
      <xdr:rowOff>52769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29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69296</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0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21780</xdr:rowOff>
    </xdr:from>
    <xdr:to>
      <xdr:col>24</xdr:col>
      <xdr:colOff>63500</xdr:colOff>
      <xdr:row>95</xdr:row>
      <xdr:rowOff>24994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309530"/>
          <a:ext cx="8382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42042</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29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24994</xdr:rowOff>
    </xdr:from>
    <xdr:to>
      <xdr:col>19</xdr:col>
      <xdr:colOff>177800</xdr:colOff>
      <xdr:row>95</xdr:row>
      <xdr:rowOff>33604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12744"/>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162805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33604</xdr:rowOff>
    </xdr:from>
    <xdr:to>
      <xdr:col>15</xdr:col>
      <xdr:colOff>50800</xdr:colOff>
      <xdr:row>95</xdr:row>
      <xdr:rowOff>131457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21354"/>
          <a:ext cx="889000" cy="9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158335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131457</xdr:rowOff>
    </xdr:from>
    <xdr:to>
      <xdr:col>10</xdr:col>
      <xdr:colOff>114300</xdr:colOff>
      <xdr:row>96</xdr:row>
      <xdr:rowOff>5587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419207"/>
          <a:ext cx="889000" cy="4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76128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128021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142430</xdr:rowOff>
    </xdr:from>
    <xdr:to>
      <xdr:col>24</xdr:col>
      <xdr:colOff>114300</xdr:colOff>
      <xdr:row>95</xdr:row>
      <xdr:rowOff>72580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2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165307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1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145644</xdr:rowOff>
    </xdr:from>
    <xdr:to>
      <xdr:col>20</xdr:col>
      <xdr:colOff>38100</xdr:colOff>
      <xdr:row>95</xdr:row>
      <xdr:rowOff>75794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92321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154254</xdr:rowOff>
    </xdr:from>
    <xdr:to>
      <xdr:col>15</xdr:col>
      <xdr:colOff>101600</xdr:colOff>
      <xdr:row>95</xdr:row>
      <xdr:rowOff>84404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7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100931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80657</xdr:rowOff>
    </xdr:from>
    <xdr:to>
      <xdr:col>10</xdr:col>
      <xdr:colOff>165100</xdr:colOff>
      <xdr:row>96</xdr:row>
      <xdr:rowOff>10807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6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27334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4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126237</xdr:rowOff>
    </xdr:from>
    <xdr:to>
      <xdr:col>6</xdr:col>
      <xdr:colOff>38100</xdr:colOff>
      <xdr:row>96</xdr:row>
      <xdr:rowOff>56387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1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72914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8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14182</xdr:rowOff>
    </xdr:from>
    <xdr:to>
      <xdr:col>55</xdr:col>
      <xdr:colOff>0</xdr:colOff>
      <xdr:row>36</xdr:row>
      <xdr:rowOff>30260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86382"/>
          <a:ext cx="8382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105391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7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30260</xdr:rowOff>
    </xdr:from>
    <xdr:to>
      <xdr:col>50</xdr:col>
      <xdr:colOff>114300</xdr:colOff>
      <xdr:row>36</xdr:row>
      <xdr:rowOff>54185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02460"/>
          <a:ext cx="889000" cy="2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52164</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39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35363</xdr:rowOff>
    </xdr:from>
    <xdr:to>
      <xdr:col>45</xdr:col>
      <xdr:colOff>177800</xdr:colOff>
      <xdr:row>36</xdr:row>
      <xdr:rowOff>54185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207563"/>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87117</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79994</xdr:rowOff>
    </xdr:from>
    <xdr:to>
      <xdr:col>41</xdr:col>
      <xdr:colOff>50800</xdr:colOff>
      <xdr:row>36</xdr:row>
      <xdr:rowOff>35363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080744"/>
          <a:ext cx="889000" cy="1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97626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125995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134832</xdr:rowOff>
    </xdr:from>
    <xdr:to>
      <xdr:col>55</xdr:col>
      <xdr:colOff>50800</xdr:colOff>
      <xdr:row>36</xdr:row>
      <xdr:rowOff>64982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157709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8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150910</xdr:rowOff>
    </xdr:from>
    <xdr:to>
      <xdr:col>50</xdr:col>
      <xdr:colOff>165100</xdr:colOff>
      <xdr:row>36</xdr:row>
      <xdr:rowOff>81060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5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97587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2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3385</xdr:rowOff>
    </xdr:from>
    <xdr:to>
      <xdr:col>46</xdr:col>
      <xdr:colOff>38100</xdr:colOff>
      <xdr:row>36</xdr:row>
      <xdr:rowOff>104985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121512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50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156013</xdr:rowOff>
    </xdr:from>
    <xdr:to>
      <xdr:col>41</xdr:col>
      <xdr:colOff>101600</xdr:colOff>
      <xdr:row>36</xdr:row>
      <xdr:rowOff>86163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5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102690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3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29194</xdr:rowOff>
    </xdr:from>
    <xdr:to>
      <xdr:col>36</xdr:col>
      <xdr:colOff>165100</xdr:colOff>
      <xdr:row>35</xdr:row>
      <xdr:rowOff>130794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2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147321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0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95441</xdr:rowOff>
    </xdr:from>
    <xdr:to>
      <xdr:col>55</xdr:col>
      <xdr:colOff>0</xdr:colOff>
      <xdr:row>54</xdr:row>
      <xdr:rowOff>34265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182291"/>
          <a:ext cx="838200" cy="1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147223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48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95441</xdr:rowOff>
    </xdr:from>
    <xdr:to>
      <xdr:col>50</xdr:col>
      <xdr:colOff>114300</xdr:colOff>
      <xdr:row>54</xdr:row>
      <xdr:rowOff>48873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182291"/>
          <a:ext cx="889000" cy="12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92672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6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13355</xdr:rowOff>
    </xdr:from>
    <xdr:to>
      <xdr:col>45</xdr:col>
      <xdr:colOff>177800</xdr:colOff>
      <xdr:row>54</xdr:row>
      <xdr:rowOff>48873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271655"/>
          <a:ext cx="889000" cy="3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107247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7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48843</xdr:rowOff>
    </xdr:from>
    <xdr:to>
      <xdr:col>41</xdr:col>
      <xdr:colOff>50800</xdr:colOff>
      <xdr:row>54</xdr:row>
      <xdr:rowOff>13355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135693"/>
          <a:ext cx="889000" cy="13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138785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9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50840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2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154915</xdr:rowOff>
    </xdr:from>
    <xdr:to>
      <xdr:col>55</xdr:col>
      <xdr:colOff>50800</xdr:colOff>
      <xdr:row>54</xdr:row>
      <xdr:rowOff>85065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24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6342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09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44641</xdr:rowOff>
    </xdr:from>
    <xdr:to>
      <xdr:col>50</xdr:col>
      <xdr:colOff>165100</xdr:colOff>
      <xdr:row>53</xdr:row>
      <xdr:rowOff>146241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13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162768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890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169523</xdr:rowOff>
    </xdr:from>
    <xdr:to>
      <xdr:col>46</xdr:col>
      <xdr:colOff>38100</xdr:colOff>
      <xdr:row>54</xdr:row>
      <xdr:rowOff>99673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2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116200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03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134005</xdr:rowOff>
    </xdr:from>
    <xdr:to>
      <xdr:col>41</xdr:col>
      <xdr:colOff>101600</xdr:colOff>
      <xdr:row>54</xdr:row>
      <xdr:rowOff>64155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22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80682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899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169493</xdr:rowOff>
    </xdr:from>
    <xdr:to>
      <xdr:col>36</xdr:col>
      <xdr:colOff>165100</xdr:colOff>
      <xdr:row>53</xdr:row>
      <xdr:rowOff>99643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08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116170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886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12765</xdr:rowOff>
    </xdr:from>
    <xdr:to>
      <xdr:col>55</xdr:col>
      <xdr:colOff>0</xdr:colOff>
      <xdr:row>78</xdr:row>
      <xdr:rowOff>112863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214415"/>
          <a:ext cx="838200" cy="27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95147</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6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48907</xdr:rowOff>
    </xdr:from>
    <xdr:to>
      <xdr:col>50</xdr:col>
      <xdr:colOff>114300</xdr:colOff>
      <xdr:row>78</xdr:row>
      <xdr:rowOff>112863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22007"/>
          <a:ext cx="889000" cy="6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40800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159719</xdr:rowOff>
    </xdr:from>
    <xdr:to>
      <xdr:col>45</xdr:col>
      <xdr:colOff>177800</xdr:colOff>
      <xdr:row>78</xdr:row>
      <xdr:rowOff>48907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189919"/>
          <a:ext cx="889000" cy="23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26182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7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94848</xdr:rowOff>
    </xdr:from>
    <xdr:to>
      <xdr:col>41</xdr:col>
      <xdr:colOff>50800</xdr:colOff>
      <xdr:row>76</xdr:row>
      <xdr:rowOff>159719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125048"/>
          <a:ext cx="889000" cy="6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15189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103891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47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133415</xdr:rowOff>
    </xdr:from>
    <xdr:to>
      <xdr:col>55</xdr:col>
      <xdr:colOff>50800</xdr:colOff>
      <xdr:row>77</xdr:row>
      <xdr:rowOff>63565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16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156292</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01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62063</xdr:rowOff>
    </xdr:from>
    <xdr:to>
      <xdr:col>50</xdr:col>
      <xdr:colOff>165100</xdr:colOff>
      <xdr:row>78</xdr:row>
      <xdr:rowOff>163663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8740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21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169557</xdr:rowOff>
    </xdr:from>
    <xdr:to>
      <xdr:col>46</xdr:col>
      <xdr:colOff>38100</xdr:colOff>
      <xdr:row>78</xdr:row>
      <xdr:rowOff>99707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116234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14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108919</xdr:rowOff>
    </xdr:from>
    <xdr:to>
      <xdr:col>41</xdr:col>
      <xdr:colOff>101600</xdr:colOff>
      <xdr:row>77</xdr:row>
      <xdr:rowOff>39069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1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55596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91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44048</xdr:rowOff>
    </xdr:from>
    <xdr:to>
      <xdr:col>36</xdr:col>
      <xdr:colOff>165100</xdr:colOff>
      <xdr:row>76</xdr:row>
      <xdr:rowOff>145648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07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162175</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84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140500</xdr:rowOff>
    </xdr:from>
    <xdr:to>
      <xdr:col>55</xdr:col>
      <xdr:colOff>0</xdr:colOff>
      <xdr:row>94</xdr:row>
      <xdr:rowOff>64292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5571000"/>
          <a:ext cx="838200" cy="60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165290</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5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140500</xdr:rowOff>
    </xdr:from>
    <xdr:to>
      <xdr:col>50</xdr:col>
      <xdr:colOff>114300</xdr:colOff>
      <xdr:row>93</xdr:row>
      <xdr:rowOff>12422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5571000"/>
          <a:ext cx="889000" cy="38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142429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12422</xdr:rowOff>
    </xdr:from>
    <xdr:to>
      <xdr:col>45</xdr:col>
      <xdr:colOff>177800</xdr:colOff>
      <xdr:row>94</xdr:row>
      <xdr:rowOff>43993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5957272"/>
          <a:ext cx="889000" cy="20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17462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6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127439</xdr:rowOff>
    </xdr:from>
    <xdr:to>
      <xdr:col>41</xdr:col>
      <xdr:colOff>50800</xdr:colOff>
      <xdr:row>94</xdr:row>
      <xdr:rowOff>43993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5729389"/>
          <a:ext cx="889000" cy="4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126069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146889</xdr:rowOff>
    </xdr:from>
    <xdr:to>
      <xdr:col>36</xdr:col>
      <xdr:colOff>165100</xdr:colOff>
      <xdr:row>97</xdr:row>
      <xdr:rowOff>77039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68166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13492</xdr:rowOff>
    </xdr:from>
    <xdr:to>
      <xdr:col>55</xdr:col>
      <xdr:colOff>50800</xdr:colOff>
      <xdr:row>94</xdr:row>
      <xdr:rowOff>115092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12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36369</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598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89700</xdr:rowOff>
    </xdr:from>
    <xdr:to>
      <xdr:col>50</xdr:col>
      <xdr:colOff>165100</xdr:colOff>
      <xdr:row>91</xdr:row>
      <xdr:rowOff>19850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55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36377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529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133072</xdr:rowOff>
    </xdr:from>
    <xdr:to>
      <xdr:col>46</xdr:col>
      <xdr:colOff>38100</xdr:colOff>
      <xdr:row>93</xdr:row>
      <xdr:rowOff>63222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59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79749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568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164643</xdr:rowOff>
    </xdr:from>
    <xdr:to>
      <xdr:col>41</xdr:col>
      <xdr:colOff>101600</xdr:colOff>
      <xdr:row>94</xdr:row>
      <xdr:rowOff>94793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10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111320</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5884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76639</xdr:rowOff>
    </xdr:from>
    <xdr:to>
      <xdr:col>36</xdr:col>
      <xdr:colOff>165100</xdr:colOff>
      <xdr:row>92</xdr:row>
      <xdr:rowOff>6789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567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23316</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545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85640</xdr:rowOff>
    </xdr:from>
    <xdr:to>
      <xdr:col>85</xdr:col>
      <xdr:colOff>127000</xdr:colOff>
      <xdr:row>38</xdr:row>
      <xdr:rowOff>135852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429290"/>
          <a:ext cx="838200" cy="2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105145</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2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85640</xdr:rowOff>
    </xdr:from>
    <xdr:to>
      <xdr:col>81</xdr:col>
      <xdr:colOff>50800</xdr:colOff>
      <xdr:row>38</xdr:row>
      <xdr:rowOff>67158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429290"/>
          <a:ext cx="889000" cy="15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27688</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71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67158</xdr:rowOff>
    </xdr:from>
    <xdr:to>
      <xdr:col>76</xdr:col>
      <xdr:colOff>114300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582258"/>
          <a:ext cx="889000" cy="1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49069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73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89569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4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53396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85052</xdr:rowOff>
    </xdr:from>
    <xdr:to>
      <xdr:col>85</xdr:col>
      <xdr:colOff>177800</xdr:colOff>
      <xdr:row>39</xdr:row>
      <xdr:rowOff>15202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44429</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38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34840</xdr:rowOff>
    </xdr:from>
    <xdr:to>
      <xdr:col>81</xdr:col>
      <xdr:colOff>101600</xdr:colOff>
      <xdr:row>37</xdr:row>
      <xdr:rowOff>136440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3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152967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15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16358</xdr:rowOff>
    </xdr:from>
    <xdr:to>
      <xdr:col>76</xdr:col>
      <xdr:colOff>165100</xdr:colOff>
      <xdr:row>38</xdr:row>
      <xdr:rowOff>117958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134485</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3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90917</xdr:rowOff>
    </xdr:from>
    <xdr:to>
      <xdr:col>85</xdr:col>
      <xdr:colOff>127000</xdr:colOff>
      <xdr:row>72</xdr:row>
      <xdr:rowOff>155915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435317"/>
          <a:ext cx="838200" cy="6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32800</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89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155915</xdr:rowOff>
    </xdr:from>
    <xdr:to>
      <xdr:col>81</xdr:col>
      <xdr:colOff>50800</xdr:colOff>
      <xdr:row>73</xdr:row>
      <xdr:rowOff>17132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2500315"/>
          <a:ext cx="889000" cy="3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128264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17132</xdr:rowOff>
    </xdr:from>
    <xdr:to>
      <xdr:col>76</xdr:col>
      <xdr:colOff>114300</xdr:colOff>
      <xdr:row>73</xdr:row>
      <xdr:rowOff>97752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2532982"/>
          <a:ext cx="889000" cy="8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149486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97752</xdr:rowOff>
    </xdr:from>
    <xdr:to>
      <xdr:col>71</xdr:col>
      <xdr:colOff>177800</xdr:colOff>
      <xdr:row>73</xdr:row>
      <xdr:rowOff>100609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261360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133301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9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131831</xdr:rowOff>
    </xdr:from>
    <xdr:to>
      <xdr:col>67</xdr:col>
      <xdr:colOff>101600</xdr:colOff>
      <xdr:row>75</xdr:row>
      <xdr:rowOff>61981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81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53108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91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40117</xdr:rowOff>
    </xdr:from>
    <xdr:to>
      <xdr:col>85</xdr:col>
      <xdr:colOff>177800</xdr:colOff>
      <xdr:row>72</xdr:row>
      <xdr:rowOff>141717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38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62994</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23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105115</xdr:rowOff>
    </xdr:from>
    <xdr:to>
      <xdr:col>81</xdr:col>
      <xdr:colOff>101600</xdr:colOff>
      <xdr:row>73</xdr:row>
      <xdr:rowOff>35265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4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51792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222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137782</xdr:rowOff>
    </xdr:from>
    <xdr:to>
      <xdr:col>76</xdr:col>
      <xdr:colOff>165100</xdr:colOff>
      <xdr:row>73</xdr:row>
      <xdr:rowOff>67932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4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84459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225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46952</xdr:rowOff>
    </xdr:from>
    <xdr:to>
      <xdr:col>72</xdr:col>
      <xdr:colOff>38100</xdr:colOff>
      <xdr:row>73</xdr:row>
      <xdr:rowOff>148552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5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165079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03795" y="1233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49809</xdr:rowOff>
    </xdr:from>
    <xdr:to>
      <xdr:col>67</xdr:col>
      <xdr:colOff>101600</xdr:colOff>
      <xdr:row>73</xdr:row>
      <xdr:rowOff>151409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56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167936</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234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167311</xdr:rowOff>
    </xdr:from>
    <xdr:to>
      <xdr:col>85</xdr:col>
      <xdr:colOff>127000</xdr:colOff>
      <xdr:row>98</xdr:row>
      <xdr:rowOff>168067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969411"/>
          <a:ext cx="8382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163413</xdr:rowOff>
    </xdr:from>
    <xdr:to>
      <xdr:col>81</xdr:col>
      <xdr:colOff>50800</xdr:colOff>
      <xdr:row>98</xdr:row>
      <xdr:rowOff>167311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965513"/>
          <a:ext cx="889000" cy="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163413</xdr:rowOff>
    </xdr:from>
    <xdr:to>
      <xdr:col>76</xdr:col>
      <xdr:colOff>114300</xdr:colOff>
      <xdr:row>98</xdr:row>
      <xdr:rowOff>164441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65513"/>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42187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701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161558</xdr:rowOff>
    </xdr:from>
    <xdr:to>
      <xdr:col>71</xdr:col>
      <xdr:colOff>177800</xdr:colOff>
      <xdr:row>98</xdr:row>
      <xdr:rowOff>164441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963658"/>
          <a:ext cx="889000" cy="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52635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70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51711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702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117267</xdr:rowOff>
    </xdr:from>
    <xdr:to>
      <xdr:col>85</xdr:col>
      <xdr:colOff>177800</xdr:colOff>
      <xdr:row>99</xdr:row>
      <xdr:rowOff>47417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1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86125</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116511</xdr:rowOff>
    </xdr:from>
    <xdr:to>
      <xdr:col>81</xdr:col>
      <xdr:colOff>101600</xdr:colOff>
      <xdr:row>99</xdr:row>
      <xdr:rowOff>46661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1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37788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1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112613</xdr:rowOff>
    </xdr:from>
    <xdr:to>
      <xdr:col>76</xdr:col>
      <xdr:colOff>165100</xdr:colOff>
      <xdr:row>99</xdr:row>
      <xdr:rowOff>42763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1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59290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113641</xdr:rowOff>
    </xdr:from>
    <xdr:to>
      <xdr:col>72</xdr:col>
      <xdr:colOff>38100</xdr:colOff>
      <xdr:row>99</xdr:row>
      <xdr:rowOff>43791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1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60318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9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110758</xdr:rowOff>
    </xdr:from>
    <xdr:to>
      <xdr:col>67</xdr:col>
      <xdr:colOff>101600</xdr:colOff>
      <xdr:row>99</xdr:row>
      <xdr:rowOff>40908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1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57435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68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148783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148456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4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659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79670</xdr:rowOff>
    </xdr:from>
    <xdr:to>
      <xdr:col>116</xdr:col>
      <xdr:colOff>63500</xdr:colOff>
      <xdr:row>57</xdr:row>
      <xdr:rowOff>83465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852320"/>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137736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10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83465</xdr:rowOff>
    </xdr:from>
    <xdr:to>
      <xdr:col>111</xdr:col>
      <xdr:colOff>177800</xdr:colOff>
      <xdr:row>57</xdr:row>
      <xdr:rowOff>85751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85611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71899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0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85751</xdr:rowOff>
    </xdr:from>
    <xdr:to>
      <xdr:col>107</xdr:col>
      <xdr:colOff>50800</xdr:colOff>
      <xdr:row>57</xdr:row>
      <xdr:rowOff>87991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858401"/>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63715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0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87991</xdr:rowOff>
    </xdr:from>
    <xdr:to>
      <xdr:col>102</xdr:col>
      <xdr:colOff>114300</xdr:colOff>
      <xdr:row>57</xdr:row>
      <xdr:rowOff>91237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860641"/>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60698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0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143878</xdr:rowOff>
    </xdr:from>
    <xdr:to>
      <xdr:col>98</xdr:col>
      <xdr:colOff>38100</xdr:colOff>
      <xdr:row>58</xdr:row>
      <xdr:rowOff>74028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65155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00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28870</xdr:rowOff>
    </xdr:from>
    <xdr:to>
      <xdr:col>116</xdr:col>
      <xdr:colOff>114300</xdr:colOff>
      <xdr:row>57</xdr:row>
      <xdr:rowOff>130470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8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51747</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6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32665</xdr:rowOff>
    </xdr:from>
    <xdr:to>
      <xdr:col>112</xdr:col>
      <xdr:colOff>38100</xdr:colOff>
      <xdr:row>57</xdr:row>
      <xdr:rowOff>134265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0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150792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58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34951</xdr:rowOff>
    </xdr:from>
    <xdr:to>
      <xdr:col>107</xdr:col>
      <xdr:colOff>101600</xdr:colOff>
      <xdr:row>57</xdr:row>
      <xdr:rowOff>136551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80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153078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58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37191</xdr:rowOff>
    </xdr:from>
    <xdr:to>
      <xdr:col>102</xdr:col>
      <xdr:colOff>165100</xdr:colOff>
      <xdr:row>57</xdr:row>
      <xdr:rowOff>138791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80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155318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58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40437</xdr:rowOff>
    </xdr:from>
    <xdr:to>
      <xdr:col>98</xdr:col>
      <xdr:colOff>38100</xdr:colOff>
      <xdr:row>57</xdr:row>
      <xdr:rowOff>142037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8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158564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58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108572</xdr:rowOff>
    </xdr:from>
    <xdr:to>
      <xdr:col>116</xdr:col>
      <xdr:colOff>63500</xdr:colOff>
      <xdr:row>77</xdr:row>
      <xdr:rowOff>121653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310222"/>
          <a:ext cx="8382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110012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91529</xdr:rowOff>
    </xdr:from>
    <xdr:to>
      <xdr:col>111</xdr:col>
      <xdr:colOff>177800</xdr:colOff>
      <xdr:row>77</xdr:row>
      <xdr:rowOff>121653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293179"/>
          <a:ext cx="889000" cy="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40352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85674</xdr:rowOff>
    </xdr:from>
    <xdr:to>
      <xdr:col>107</xdr:col>
      <xdr:colOff>50800</xdr:colOff>
      <xdr:row>77</xdr:row>
      <xdr:rowOff>91529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87324"/>
          <a:ext cx="889000" cy="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24731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44259</xdr:rowOff>
    </xdr:from>
    <xdr:to>
      <xdr:col>102</xdr:col>
      <xdr:colOff>114300</xdr:colOff>
      <xdr:row>77</xdr:row>
      <xdr:rowOff>85674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245909"/>
          <a:ext cx="889000" cy="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37749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88112</xdr:rowOff>
    </xdr:from>
    <xdr:to>
      <xdr:col>98</xdr:col>
      <xdr:colOff>38100</xdr:colOff>
      <xdr:row>74</xdr:row>
      <xdr:rowOff>18262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34789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57772</xdr:rowOff>
    </xdr:from>
    <xdr:to>
      <xdr:col>116</xdr:col>
      <xdr:colOff>114300</xdr:colOff>
      <xdr:row>77</xdr:row>
      <xdr:rowOff>159372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144149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70853</xdr:rowOff>
    </xdr:from>
    <xdr:to>
      <xdr:col>112</xdr:col>
      <xdr:colOff>38100</xdr:colOff>
      <xdr:row>78</xdr:row>
      <xdr:rowOff>1003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7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163580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6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40729</xdr:rowOff>
    </xdr:from>
    <xdr:to>
      <xdr:col>107</xdr:col>
      <xdr:colOff>101600</xdr:colOff>
      <xdr:row>77</xdr:row>
      <xdr:rowOff>142329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133456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3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34874</xdr:rowOff>
    </xdr:from>
    <xdr:to>
      <xdr:col>102</xdr:col>
      <xdr:colOff>165100</xdr:colOff>
      <xdr:row>77</xdr:row>
      <xdr:rowOff>136474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127601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2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164909</xdr:rowOff>
    </xdr:from>
    <xdr:to>
      <xdr:col>98</xdr:col>
      <xdr:colOff>38100</xdr:colOff>
      <xdr:row>77</xdr:row>
      <xdr:rowOff>95059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86186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8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1,147,806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高い水準にある。その要因として性質別に見てみると人件費、補助費、災害復旧事業費、普通建設事業費、維持補修費、公債費が主なものとしてあげられる。まず、人件費については、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人あたり職員数が類似団体職員数平</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人に対して本町は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であることなどから、類似団体と比べ職員給与費が高い状況にある。補助費については、大雪消防組合、大雪地区広域連合、大雪清掃組合など広域連携事業に対する負担金があることなどから、平均して類似団体より高い水準となっている。災害復旧事業費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と立て続けに起きた豪雨災害による災害復旧費の増高のため、高い水準となっていおり、普通建設事業についても、平均して高い水準にあり、国の経済対策事業を活用した小中学校の改修など大型建設事業の実施や、本町の懸案事項であった、商店街コミュニティ施設、地域人材育成研修施設、郷土学館などの各種施設整備を行ったことにより、増高している状況にあるが、今後は、将来への負担を見据え事業量を調整していくことが必要となる。最後に維持補修については、除雪対策費や保有施設量が他団体よりも多いため、高い水準となっている状況である。今後は事業量の調整や保有施設の統廃合も含めた適正管理などにより歳出を抑制し、その結果として公債費の抑制にも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10,043
9,968
676.78
11,707,763
11,527,413
175,260
5,976,088
14,932,778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79611</xdr:rowOff>
    </xdr:from>
    <xdr:to>
      <xdr:col>24</xdr:col>
      <xdr:colOff>63500</xdr:colOff>
      <xdr:row>31</xdr:row>
      <xdr:rowOff>86469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394561"/>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130355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59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86469</xdr:rowOff>
    </xdr:from>
    <xdr:to>
      <xdr:col>19</xdr:col>
      <xdr:colOff>177800</xdr:colOff>
      <xdr:row>32</xdr:row>
      <xdr:rowOff>158315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401419"/>
          <a:ext cx="889000" cy="2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100964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42708</xdr:rowOff>
    </xdr:from>
    <xdr:to>
      <xdr:col>15</xdr:col>
      <xdr:colOff>50800</xdr:colOff>
      <xdr:row>32</xdr:row>
      <xdr:rowOff>158315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529108"/>
          <a:ext cx="889000" cy="1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142112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27686</xdr:rowOff>
    </xdr:from>
    <xdr:to>
      <xdr:col>10</xdr:col>
      <xdr:colOff>114300</xdr:colOff>
      <xdr:row>32</xdr:row>
      <xdr:rowOff>42708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14086"/>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143745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145704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28811</xdr:rowOff>
    </xdr:from>
    <xdr:to>
      <xdr:col>24</xdr:col>
      <xdr:colOff>114300</xdr:colOff>
      <xdr:row>31</xdr:row>
      <xdr:rowOff>130411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3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115188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5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35669</xdr:rowOff>
    </xdr:from>
    <xdr:to>
      <xdr:col>20</xdr:col>
      <xdr:colOff>38100</xdr:colOff>
      <xdr:row>31</xdr:row>
      <xdr:rowOff>137269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3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153796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12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107515</xdr:rowOff>
    </xdr:from>
    <xdr:to>
      <xdr:col>15</xdr:col>
      <xdr:colOff>101600</xdr:colOff>
      <xdr:row>33</xdr:row>
      <xdr:rowOff>37665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9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54192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6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163358</xdr:rowOff>
    </xdr:from>
    <xdr:to>
      <xdr:col>10</xdr:col>
      <xdr:colOff>165100</xdr:colOff>
      <xdr:row>32</xdr:row>
      <xdr:rowOff>93508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110035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5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148336</xdr:rowOff>
    </xdr:from>
    <xdr:to>
      <xdr:col>6</xdr:col>
      <xdr:colOff>38100</xdr:colOff>
      <xdr:row>32</xdr:row>
      <xdr:rowOff>78486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6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95013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119487</xdr:rowOff>
    </xdr:from>
    <xdr:to>
      <xdr:col>24</xdr:col>
      <xdr:colOff>63500</xdr:colOff>
      <xdr:row>58</xdr:row>
      <xdr:rowOff>120714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63587"/>
          <a:ext cx="8382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74762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92140</xdr:rowOff>
    </xdr:from>
    <xdr:to>
      <xdr:col>19</xdr:col>
      <xdr:colOff>177800</xdr:colOff>
      <xdr:row>58</xdr:row>
      <xdr:rowOff>119487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36240"/>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3794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92140</xdr:rowOff>
    </xdr:from>
    <xdr:to>
      <xdr:col>15</xdr:col>
      <xdr:colOff>50800</xdr:colOff>
      <xdr:row>58</xdr:row>
      <xdr:rowOff>104900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36240"/>
          <a:ext cx="889000" cy="1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158639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10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62423</xdr:rowOff>
    </xdr:from>
    <xdr:to>
      <xdr:col>10</xdr:col>
      <xdr:colOff>114300</xdr:colOff>
      <xdr:row>58</xdr:row>
      <xdr:rowOff>104900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06523"/>
          <a:ext cx="889000" cy="4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4941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2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1652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1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69914</xdr:rowOff>
    </xdr:from>
    <xdr:to>
      <xdr:col>24</xdr:col>
      <xdr:colOff>114300</xdr:colOff>
      <xdr:row>59</xdr:row>
      <xdr:rowOff>64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1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30313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7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68687</xdr:rowOff>
    </xdr:from>
    <xdr:to>
      <xdr:col>20</xdr:col>
      <xdr:colOff>38100</xdr:colOff>
      <xdr:row>58</xdr:row>
      <xdr:rowOff>170287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161414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0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41340</xdr:rowOff>
    </xdr:from>
    <xdr:to>
      <xdr:col>15</xdr:col>
      <xdr:colOff>101600</xdr:colOff>
      <xdr:row>58</xdr:row>
      <xdr:rowOff>142940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159467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6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54100</xdr:rowOff>
    </xdr:from>
    <xdr:to>
      <xdr:col>10</xdr:col>
      <xdr:colOff>165100</xdr:colOff>
      <xdr:row>58</xdr:row>
      <xdr:rowOff>155700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777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7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11623</xdr:rowOff>
    </xdr:from>
    <xdr:to>
      <xdr:col>6</xdr:col>
      <xdr:colOff>38100</xdr:colOff>
      <xdr:row>58</xdr:row>
      <xdr:rowOff>113223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129750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3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5011</xdr:rowOff>
    </xdr:from>
    <xdr:to>
      <xdr:col>24</xdr:col>
      <xdr:colOff>63500</xdr:colOff>
      <xdr:row>74</xdr:row>
      <xdr:rowOff>64033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692311"/>
          <a:ext cx="838200" cy="5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64605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5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99238</xdr:rowOff>
    </xdr:from>
    <xdr:to>
      <xdr:col>19</xdr:col>
      <xdr:colOff>177800</xdr:colOff>
      <xdr:row>74</xdr:row>
      <xdr:rowOff>5011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2443638"/>
          <a:ext cx="889000" cy="24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135352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2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99238</xdr:rowOff>
    </xdr:from>
    <xdr:to>
      <xdr:col>15</xdr:col>
      <xdr:colOff>50800</xdr:colOff>
      <xdr:row>74</xdr:row>
      <xdr:rowOff>161852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443638"/>
          <a:ext cx="889000" cy="40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85147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77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161852</xdr:rowOff>
    </xdr:from>
    <xdr:to>
      <xdr:col>10</xdr:col>
      <xdr:colOff>114300</xdr:colOff>
      <xdr:row>75</xdr:row>
      <xdr:rowOff>27414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849152"/>
          <a:ext cx="889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125806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8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69494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2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13233</xdr:rowOff>
    </xdr:from>
    <xdr:to>
      <xdr:col>24</xdr:col>
      <xdr:colOff>114300</xdr:colOff>
      <xdr:row>74</xdr:row>
      <xdr:rowOff>114833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70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36110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55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125661</xdr:rowOff>
    </xdr:from>
    <xdr:to>
      <xdr:col>20</xdr:col>
      <xdr:colOff>38100</xdr:colOff>
      <xdr:row>74</xdr:row>
      <xdr:rowOff>55811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6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72338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41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48438</xdr:rowOff>
    </xdr:from>
    <xdr:to>
      <xdr:col>15</xdr:col>
      <xdr:colOff>101600</xdr:colOff>
      <xdr:row>72</xdr:row>
      <xdr:rowOff>150038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39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166565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16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111052</xdr:rowOff>
    </xdr:from>
    <xdr:to>
      <xdr:col>10</xdr:col>
      <xdr:colOff>165100</xdr:colOff>
      <xdr:row>75</xdr:row>
      <xdr:rowOff>41202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79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57729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57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148064</xdr:rowOff>
    </xdr:from>
    <xdr:to>
      <xdr:col>6</xdr:col>
      <xdr:colOff>38100</xdr:colOff>
      <xdr:row>75</xdr:row>
      <xdr:rowOff>78214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8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94741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61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131220</xdr:rowOff>
    </xdr:from>
    <xdr:to>
      <xdr:col>24</xdr:col>
      <xdr:colOff>63500</xdr:colOff>
      <xdr:row>93</xdr:row>
      <xdr:rowOff>133789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076070"/>
          <a:ext cx="8382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67327</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55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133789</xdr:rowOff>
    </xdr:from>
    <xdr:to>
      <xdr:col>19</xdr:col>
      <xdr:colOff>177800</xdr:colOff>
      <xdr:row>93</xdr:row>
      <xdr:rowOff>162875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078639"/>
          <a:ext cx="889000" cy="2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73728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141866</xdr:rowOff>
    </xdr:from>
    <xdr:to>
      <xdr:col>15</xdr:col>
      <xdr:colOff>50800</xdr:colOff>
      <xdr:row>93</xdr:row>
      <xdr:rowOff>162875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5915266"/>
          <a:ext cx="889000" cy="19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170676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4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141866</xdr:rowOff>
    </xdr:from>
    <xdr:to>
      <xdr:col>10</xdr:col>
      <xdr:colOff>114300</xdr:colOff>
      <xdr:row>93</xdr:row>
      <xdr:rowOff>159055</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5915266"/>
          <a:ext cx="889000" cy="18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31709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166594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80420</xdr:rowOff>
    </xdr:from>
    <xdr:to>
      <xdr:col>24</xdr:col>
      <xdr:colOff>114300</xdr:colOff>
      <xdr:row>94</xdr:row>
      <xdr:rowOff>10570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0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103297</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87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82989</xdr:rowOff>
    </xdr:from>
    <xdr:to>
      <xdr:col>20</xdr:col>
      <xdr:colOff>38100</xdr:colOff>
      <xdr:row>94</xdr:row>
      <xdr:rowOff>13139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02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29666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580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112075</xdr:rowOff>
    </xdr:from>
    <xdr:to>
      <xdr:col>15</xdr:col>
      <xdr:colOff>101600</xdr:colOff>
      <xdr:row>94</xdr:row>
      <xdr:rowOff>42225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05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58752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583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91066</xdr:rowOff>
    </xdr:from>
    <xdr:to>
      <xdr:col>10</xdr:col>
      <xdr:colOff>165100</xdr:colOff>
      <xdr:row>93</xdr:row>
      <xdr:rowOff>21216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586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37743</xdr:rowOff>
    </xdr:from>
    <xdr:ext cx="599010"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19795" y="1563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108255</xdr:rowOff>
    </xdr:from>
    <xdr:to>
      <xdr:col>6</xdr:col>
      <xdr:colOff>38100</xdr:colOff>
      <xdr:row>94</xdr:row>
      <xdr:rowOff>38405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05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54932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582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48913</xdr:rowOff>
    </xdr:from>
    <xdr:to>
      <xdr:col>55</xdr:col>
      <xdr:colOff>0</xdr:colOff>
      <xdr:row>39</xdr:row>
      <xdr:rowOff>51199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73546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149659</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21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51199</xdr:rowOff>
    </xdr:from>
    <xdr:to>
      <xdr:col>50</xdr:col>
      <xdr:colOff>114300</xdr:colOff>
      <xdr:row>39</xdr:row>
      <xdr:rowOff>55118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737749"/>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97626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6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52832</xdr:rowOff>
    </xdr:from>
    <xdr:to>
      <xdr:col>45</xdr:col>
      <xdr:colOff>177800</xdr:colOff>
      <xdr:row>39</xdr:row>
      <xdr:rowOff>55118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7393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83910</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100185</xdr:rowOff>
    </xdr:from>
    <xdr:to>
      <xdr:col>41</xdr:col>
      <xdr:colOff>50800</xdr:colOff>
      <xdr:row>39</xdr:row>
      <xdr:rowOff>52832</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443835"/>
          <a:ext cx="889000" cy="29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103504</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157807</xdr:rowOff>
    </xdr:from>
    <xdr:to>
      <xdr:col>36</xdr:col>
      <xdr:colOff>165100</xdr:colOff>
      <xdr:row>35</xdr:row>
      <xdr:rowOff>87957</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104484</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169563</xdr:rowOff>
    </xdr:from>
    <xdr:to>
      <xdr:col>55</xdr:col>
      <xdr:colOff>50800</xdr:colOff>
      <xdr:row>39</xdr:row>
      <xdr:rowOff>99713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6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84490</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99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399</xdr:rowOff>
    </xdr:from>
    <xdr:to>
      <xdr:col>50</xdr:col>
      <xdr:colOff>165100</xdr:colOff>
      <xdr:row>39</xdr:row>
      <xdr:rowOff>101999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93126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77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4318</xdr:rowOff>
    </xdr:from>
    <xdr:to>
      <xdr:col>46</xdr:col>
      <xdr:colOff>38100</xdr:colOff>
      <xdr:row>39</xdr:row>
      <xdr:rowOff>105918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97045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783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2032</xdr:rowOff>
    </xdr:from>
    <xdr:to>
      <xdr:col>41</xdr:col>
      <xdr:colOff>101600</xdr:colOff>
      <xdr:row>39</xdr:row>
      <xdr:rowOff>103632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6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94759</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78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49385</xdr:rowOff>
    </xdr:from>
    <xdr:to>
      <xdr:col>36</xdr:col>
      <xdr:colOff>165100</xdr:colOff>
      <xdr:row>37</xdr:row>
      <xdr:rowOff>150985</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39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142112</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64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50505</xdr:rowOff>
    </xdr:from>
    <xdr:to>
      <xdr:col>55</xdr:col>
      <xdr:colOff>0</xdr:colOff>
      <xdr:row>54</xdr:row>
      <xdr:rowOff>144921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137355"/>
          <a:ext cx="838200" cy="26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82378</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683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50505</xdr:rowOff>
    </xdr:from>
    <xdr:to>
      <xdr:col>50</xdr:col>
      <xdr:colOff>114300</xdr:colOff>
      <xdr:row>54</xdr:row>
      <xdr:rowOff>135215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137355"/>
          <a:ext cx="889000" cy="25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29325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135215</xdr:rowOff>
    </xdr:from>
    <xdr:to>
      <xdr:col>45</xdr:col>
      <xdr:colOff>177800</xdr:colOff>
      <xdr:row>54</xdr:row>
      <xdr:rowOff>155753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393515"/>
          <a:ext cx="889000" cy="2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62975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155753</xdr:rowOff>
    </xdr:from>
    <xdr:to>
      <xdr:col>41</xdr:col>
      <xdr:colOff>50800</xdr:colOff>
      <xdr:row>54</xdr:row>
      <xdr:rowOff>165532</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414053"/>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76595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68415</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94121</xdr:rowOff>
    </xdr:from>
    <xdr:to>
      <xdr:col>55</xdr:col>
      <xdr:colOff>50800</xdr:colOff>
      <xdr:row>55</xdr:row>
      <xdr:rowOff>24271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3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116998</xdr:rowOff>
    </xdr:from>
    <xdr:ext cx="599010"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20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171155</xdr:rowOff>
    </xdr:from>
    <xdr:to>
      <xdr:col>50</xdr:col>
      <xdr:colOff>165100</xdr:colOff>
      <xdr:row>53</xdr:row>
      <xdr:rowOff>101305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0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117832</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39795" y="886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84415</xdr:rowOff>
    </xdr:from>
    <xdr:to>
      <xdr:col>46</xdr:col>
      <xdr:colOff>38100</xdr:colOff>
      <xdr:row>55</xdr:row>
      <xdr:rowOff>14565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3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31092</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50795" y="911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104953</xdr:rowOff>
    </xdr:from>
    <xdr:to>
      <xdr:col>41</xdr:col>
      <xdr:colOff>101600</xdr:colOff>
      <xdr:row>55</xdr:row>
      <xdr:rowOff>35103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36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51630</xdr:rowOff>
    </xdr:from>
    <xdr:ext cx="599010"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61795" y="913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114732</xdr:rowOff>
    </xdr:from>
    <xdr:to>
      <xdr:col>36</xdr:col>
      <xdr:colOff>165100</xdr:colOff>
      <xdr:row>55</xdr:row>
      <xdr:rowOff>44882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3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61409</xdr:rowOff>
    </xdr:from>
    <xdr:ext cx="599010"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672795" y="914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15886</xdr:rowOff>
    </xdr:from>
    <xdr:to>
      <xdr:col>55</xdr:col>
      <xdr:colOff>0</xdr:colOff>
      <xdr:row>74</xdr:row>
      <xdr:rowOff>159523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2703186"/>
          <a:ext cx="8382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109695</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311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159523</xdr:rowOff>
    </xdr:from>
    <xdr:to>
      <xdr:col>50</xdr:col>
      <xdr:colOff>114300</xdr:colOff>
      <xdr:row>76</xdr:row>
      <xdr:rowOff>126234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2846823"/>
          <a:ext cx="889000" cy="30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33396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0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113520</xdr:rowOff>
    </xdr:from>
    <xdr:to>
      <xdr:col>45</xdr:col>
      <xdr:colOff>177800</xdr:colOff>
      <xdr:row>76</xdr:row>
      <xdr:rowOff>126234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2972270"/>
          <a:ext cx="889000" cy="18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86997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94209</xdr:rowOff>
    </xdr:from>
    <xdr:to>
      <xdr:col>41</xdr:col>
      <xdr:colOff>50800</xdr:colOff>
      <xdr:row>75</xdr:row>
      <xdr:rowOff>113520</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2610059"/>
          <a:ext cx="889000" cy="36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29118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40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97666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47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136536</xdr:rowOff>
    </xdr:from>
    <xdr:to>
      <xdr:col>55</xdr:col>
      <xdr:colOff>50800</xdr:colOff>
      <xdr:row>74</xdr:row>
      <xdr:rowOff>66686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26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159413</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25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108723</xdr:rowOff>
    </xdr:from>
    <xdr:to>
      <xdr:col>50</xdr:col>
      <xdr:colOff>165100</xdr:colOff>
      <xdr:row>75</xdr:row>
      <xdr:rowOff>38873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279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55400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257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75434</xdr:rowOff>
    </xdr:from>
    <xdr:to>
      <xdr:col>46</xdr:col>
      <xdr:colOff>38100</xdr:colOff>
      <xdr:row>77</xdr:row>
      <xdr:rowOff>5584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10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22111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288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62720</xdr:rowOff>
    </xdr:from>
    <xdr:to>
      <xdr:col>41</xdr:col>
      <xdr:colOff>101600</xdr:colOff>
      <xdr:row>75</xdr:row>
      <xdr:rowOff>164320</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292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9397</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269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43409</xdr:rowOff>
    </xdr:from>
    <xdr:to>
      <xdr:col>36</xdr:col>
      <xdr:colOff>165100</xdr:colOff>
      <xdr:row>73</xdr:row>
      <xdr:rowOff>145009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255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161536</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233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117199</xdr:rowOff>
    </xdr:from>
    <xdr:to>
      <xdr:col>55</xdr:col>
      <xdr:colOff>0</xdr:colOff>
      <xdr:row>96</xdr:row>
      <xdr:rowOff>149560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576399"/>
          <a:ext cx="838200" cy="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68778</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69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90639</xdr:rowOff>
    </xdr:from>
    <xdr:to>
      <xdr:col>50</xdr:col>
      <xdr:colOff>114300</xdr:colOff>
      <xdr:row>96</xdr:row>
      <xdr:rowOff>117199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549839"/>
          <a:ext cx="889000" cy="2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8269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81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90639</xdr:rowOff>
    </xdr:from>
    <xdr:to>
      <xdr:col>45</xdr:col>
      <xdr:colOff>177800</xdr:colOff>
      <xdr:row>96</xdr:row>
      <xdr:rowOff>130629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549839"/>
          <a:ext cx="889000" cy="3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17144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81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93335</xdr:rowOff>
    </xdr:from>
    <xdr:to>
      <xdr:col>41</xdr:col>
      <xdr:colOff>50800</xdr:colOff>
      <xdr:row>96</xdr:row>
      <xdr:rowOff>130629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552535"/>
          <a:ext cx="889000" cy="3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30709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83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80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98760</xdr:rowOff>
    </xdr:from>
    <xdr:to>
      <xdr:col>55</xdr:col>
      <xdr:colOff>50800</xdr:colOff>
      <xdr:row>97</xdr:row>
      <xdr:rowOff>28910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5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121637</xdr:rowOff>
    </xdr:from>
    <xdr:ext cx="599010"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40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66399</xdr:rowOff>
    </xdr:from>
    <xdr:to>
      <xdr:col>50</xdr:col>
      <xdr:colOff>165100</xdr:colOff>
      <xdr:row>96</xdr:row>
      <xdr:rowOff>167999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5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13076</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5" y="163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39839</xdr:rowOff>
    </xdr:from>
    <xdr:to>
      <xdr:col>46</xdr:col>
      <xdr:colOff>38100</xdr:colOff>
      <xdr:row>96</xdr:row>
      <xdr:rowOff>141439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4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157966</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50795" y="1627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79829</xdr:rowOff>
    </xdr:from>
    <xdr:to>
      <xdr:col>41</xdr:col>
      <xdr:colOff>101600</xdr:colOff>
      <xdr:row>97</xdr:row>
      <xdr:rowOff>9979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53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26506</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61795" y="1631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42535</xdr:rowOff>
    </xdr:from>
    <xdr:to>
      <xdr:col>36</xdr:col>
      <xdr:colOff>165100</xdr:colOff>
      <xdr:row>96</xdr:row>
      <xdr:rowOff>144135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50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160662</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672795" y="1627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53256</xdr:rowOff>
    </xdr:from>
    <xdr:to>
      <xdr:col>85</xdr:col>
      <xdr:colOff>127000</xdr:colOff>
      <xdr:row>38</xdr:row>
      <xdr:rowOff>65258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568356"/>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104609</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7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28797</xdr:rowOff>
    </xdr:from>
    <xdr:to>
      <xdr:col>81</xdr:col>
      <xdr:colOff>50800</xdr:colOff>
      <xdr:row>38</xdr:row>
      <xdr:rowOff>65258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543897"/>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83665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2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28797</xdr:rowOff>
    </xdr:from>
    <xdr:to>
      <xdr:col>76</xdr:col>
      <xdr:colOff>114300</xdr:colOff>
      <xdr:row>38</xdr:row>
      <xdr:rowOff>96609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543897"/>
          <a:ext cx="889000" cy="6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61915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76345</xdr:rowOff>
    </xdr:from>
    <xdr:to>
      <xdr:col>71</xdr:col>
      <xdr:colOff>177800</xdr:colOff>
      <xdr:row>38</xdr:row>
      <xdr:rowOff>96609</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591445"/>
          <a:ext cx="889000" cy="2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118510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2456</xdr:rowOff>
    </xdr:from>
    <xdr:to>
      <xdr:col>85</xdr:col>
      <xdr:colOff>177800</xdr:colOff>
      <xdr:row>38</xdr:row>
      <xdr:rowOff>104056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5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152333</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4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14458</xdr:rowOff>
    </xdr:from>
    <xdr:to>
      <xdr:col>81</xdr:col>
      <xdr:colOff>101600</xdr:colOff>
      <xdr:row>38</xdr:row>
      <xdr:rowOff>116058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5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107185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62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149446</xdr:rowOff>
    </xdr:from>
    <xdr:to>
      <xdr:col>76</xdr:col>
      <xdr:colOff>165100</xdr:colOff>
      <xdr:row>38</xdr:row>
      <xdr:rowOff>79597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930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70724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8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45809</xdr:rowOff>
    </xdr:from>
    <xdr:to>
      <xdr:col>72</xdr:col>
      <xdr:colOff>38100</xdr:colOff>
      <xdr:row>38</xdr:row>
      <xdr:rowOff>147409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56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138536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65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25545</xdr:rowOff>
    </xdr:from>
    <xdr:to>
      <xdr:col>67</xdr:col>
      <xdr:colOff>101600</xdr:colOff>
      <xdr:row>38</xdr:row>
      <xdr:rowOff>127145</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5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118272</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63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20175</xdr:rowOff>
    </xdr:from>
    <xdr:to>
      <xdr:col>85</xdr:col>
      <xdr:colOff>127000</xdr:colOff>
      <xdr:row>52</xdr:row>
      <xdr:rowOff>128291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8764125"/>
          <a:ext cx="838200" cy="27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51303</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52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128291</xdr:rowOff>
    </xdr:from>
    <xdr:to>
      <xdr:col>81</xdr:col>
      <xdr:colOff>50800</xdr:colOff>
      <xdr:row>56</xdr:row>
      <xdr:rowOff>22199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043691"/>
          <a:ext cx="889000" cy="57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125457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9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55575</xdr:rowOff>
    </xdr:from>
    <xdr:to>
      <xdr:col>76</xdr:col>
      <xdr:colOff>114300</xdr:colOff>
      <xdr:row>56</xdr:row>
      <xdr:rowOff>22199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142425"/>
          <a:ext cx="889000" cy="48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170045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145448</xdr:rowOff>
    </xdr:from>
    <xdr:to>
      <xdr:col>71</xdr:col>
      <xdr:colOff>177800</xdr:colOff>
      <xdr:row>53</xdr:row>
      <xdr:rowOff>55575</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8889398"/>
          <a:ext cx="889000" cy="25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140381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1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31949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140825</xdr:rowOff>
    </xdr:from>
    <xdr:to>
      <xdr:col>85</xdr:col>
      <xdr:colOff>177800</xdr:colOff>
      <xdr:row>51</xdr:row>
      <xdr:rowOff>70975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8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55752</xdr:rowOff>
    </xdr:from>
    <xdr:ext cx="599010"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862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77491</xdr:rowOff>
    </xdr:from>
    <xdr:to>
      <xdr:col>81</xdr:col>
      <xdr:colOff>101600</xdr:colOff>
      <xdr:row>53</xdr:row>
      <xdr:rowOff>7641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89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24168</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181795" y="87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142849</xdr:rowOff>
    </xdr:from>
    <xdr:to>
      <xdr:col>76</xdr:col>
      <xdr:colOff>165100</xdr:colOff>
      <xdr:row>56</xdr:row>
      <xdr:rowOff>72999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5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89526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34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4775</xdr:rowOff>
    </xdr:from>
    <xdr:to>
      <xdr:col>72</xdr:col>
      <xdr:colOff>38100</xdr:colOff>
      <xdr:row>53</xdr:row>
      <xdr:rowOff>106375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0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122902</xdr:rowOff>
    </xdr:from>
    <xdr:ext cx="599010"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03795" y="886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94648</xdr:rowOff>
    </xdr:from>
    <xdr:to>
      <xdr:col>67</xdr:col>
      <xdr:colOff>101600</xdr:colOff>
      <xdr:row>52</xdr:row>
      <xdr:rowOff>24798</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883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41325</xdr:rowOff>
    </xdr:from>
    <xdr:ext cx="599010"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14795" y="861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85640</xdr:rowOff>
    </xdr:from>
    <xdr:to>
      <xdr:col>85</xdr:col>
      <xdr:colOff>127000</xdr:colOff>
      <xdr:row>78</xdr:row>
      <xdr:rowOff>135311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287290"/>
          <a:ext cx="838200" cy="22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105129</xdr:rowOff>
    </xdr:from>
    <xdr:ext cx="534377"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47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85640</xdr:rowOff>
    </xdr:from>
    <xdr:to>
      <xdr:col>81</xdr:col>
      <xdr:colOff>50800</xdr:colOff>
      <xdr:row>78</xdr:row>
      <xdr:rowOff>67157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4592300" y="13287290"/>
          <a:ext cx="889000" cy="15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27688</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57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67157</xdr:rowOff>
    </xdr:from>
    <xdr:to>
      <xdr:col>76</xdr:col>
      <xdr:colOff>114300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440257"/>
          <a:ext cx="889000" cy="1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49069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9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89569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53396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84511</xdr:rowOff>
    </xdr:from>
    <xdr:to>
      <xdr:col>85</xdr:col>
      <xdr:colOff>177800</xdr:colOff>
      <xdr:row>79</xdr:row>
      <xdr:rowOff>14661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4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43888</xdr:rowOff>
    </xdr:from>
    <xdr:ext cx="534377"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24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34840</xdr:rowOff>
    </xdr:from>
    <xdr:to>
      <xdr:col>81</xdr:col>
      <xdr:colOff>101600</xdr:colOff>
      <xdr:row>77</xdr:row>
      <xdr:rowOff>136440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23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152967</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14111" y="1301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16357</xdr:rowOff>
    </xdr:from>
    <xdr:to>
      <xdr:col>76</xdr:col>
      <xdr:colOff>165100</xdr:colOff>
      <xdr:row>78</xdr:row>
      <xdr:rowOff>117957</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38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134484</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25111" y="1316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90917</xdr:rowOff>
    </xdr:from>
    <xdr:to>
      <xdr:col>85</xdr:col>
      <xdr:colOff>127000</xdr:colOff>
      <xdr:row>92</xdr:row>
      <xdr:rowOff>155916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5864317"/>
          <a:ext cx="838200" cy="6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32709</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320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155916</xdr:rowOff>
    </xdr:from>
    <xdr:to>
      <xdr:col>81</xdr:col>
      <xdr:colOff>50800</xdr:colOff>
      <xdr:row>93</xdr:row>
      <xdr:rowOff>17132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5929316"/>
          <a:ext cx="889000" cy="3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128126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17132</xdr:rowOff>
    </xdr:from>
    <xdr:to>
      <xdr:col>76</xdr:col>
      <xdr:colOff>114300</xdr:colOff>
      <xdr:row>93</xdr:row>
      <xdr:rowOff>97752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5961982"/>
          <a:ext cx="889000" cy="8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149303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97752</xdr:rowOff>
    </xdr:from>
    <xdr:to>
      <xdr:col>71</xdr:col>
      <xdr:colOff>177800</xdr:colOff>
      <xdr:row>93</xdr:row>
      <xdr:rowOff>100609</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04260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132980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4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131724</xdr:rowOff>
    </xdr:from>
    <xdr:to>
      <xdr:col>67</xdr:col>
      <xdr:colOff>101600</xdr:colOff>
      <xdr:row>95</xdr:row>
      <xdr:rowOff>61874</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2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40117</xdr:rowOff>
    </xdr:from>
    <xdr:to>
      <xdr:col>85</xdr:col>
      <xdr:colOff>177800</xdr:colOff>
      <xdr:row>92</xdr:row>
      <xdr:rowOff>141717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58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62994</xdr:rowOff>
    </xdr:from>
    <xdr:ext cx="599010"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566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105116</xdr:rowOff>
    </xdr:from>
    <xdr:to>
      <xdr:col>81</xdr:col>
      <xdr:colOff>101600</xdr:colOff>
      <xdr:row>93</xdr:row>
      <xdr:rowOff>35266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58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51793</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181795" y="1565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137782</xdr:rowOff>
    </xdr:from>
    <xdr:to>
      <xdr:col>76</xdr:col>
      <xdr:colOff>165100</xdr:colOff>
      <xdr:row>93</xdr:row>
      <xdr:rowOff>67932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591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84459</xdr:rowOff>
    </xdr:from>
    <xdr:ext cx="59901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292795" y="1568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46952</xdr:rowOff>
    </xdr:from>
    <xdr:to>
      <xdr:col>72</xdr:col>
      <xdr:colOff>38100</xdr:colOff>
      <xdr:row>93</xdr:row>
      <xdr:rowOff>148552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599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165079</xdr:rowOff>
    </xdr:from>
    <xdr:ext cx="59901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03795" y="1576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49809</xdr:rowOff>
    </xdr:from>
    <xdr:to>
      <xdr:col>67</xdr:col>
      <xdr:colOff>101600</xdr:colOff>
      <xdr:row>93</xdr:row>
      <xdr:rowOff>151409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599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167936</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14795" y="1576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全体的に高い水準となっているが、主だった項目についての要因を分析すると、まず、農林水産業費については、本町は農地面積も多く、傾斜地が多いことから、中山間地域等直接支払交付金の総額が多く、また、本町主産業のひとつである農業振興に要する費用が多いことから高い水準となる中で、平成２９年度においては新たに新規就農者技術習得管理施設の整備</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百万円が計上されたため、さらに差が開く結果となっている。土木費においては、性質別でみた普通建設事業費が多いことからもわかるように、町域の広さゆえに、町道延長が長く、その整備を計画的に実施していることや除雪対策に費用を要することがあげられる。教育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年度以降町内小中学校の耐震を含む大規模改修を実施してきたことに加え、平成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年度より学校給食費を無償化したことを要因として平均と乖離する状況が続いている。最後に、商工費において、平成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年度において道の駅白金ビルケの改修や町民プールの建設開始などの要因から類似団体平均と乖離した状況となっている。その他、公債費については、平成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降国の経済対策等による大型建設事業を起債活用のもと実施したことや、近年の事業量の増加などの要因から今後も継続して上昇することが見込まれるため、他の事業費を抑制していく中で適正化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残高については、標準財政規模により率の変動はあるが安定している。実質単年度収支については平成２６年から平成２８年まで赤字の状況であり、平成２９年には一度黒字に転じたが、平成３０年には再び赤字となり、今後も安定的な財政規模の水準を維持するよう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全ての会計で黒字決算となる状況が続いており、今後も財政の健全化に努める。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11707763</v>
      </c>
      <c r="BO4" s="392"/>
      <c r="BP4" s="392"/>
      <c r="BQ4" s="392"/>
      <c r="BR4" s="392"/>
      <c r="BS4" s="392"/>
      <c r="BT4" s="392"/>
      <c r="BU4" s="393"/>
      <c r="BV4" s="391">
        <v>12868257</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2.9</v>
      </c>
      <c r="CU4" s="398"/>
      <c r="CV4" s="398"/>
      <c r="CW4" s="398"/>
      <c r="CX4" s="398"/>
      <c r="CY4" s="398"/>
      <c r="CZ4" s="398"/>
      <c r="DA4" s="399"/>
      <c r="DB4" s="397">
        <v>3.2</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11527413</v>
      </c>
      <c r="BO5" s="429"/>
      <c r="BP5" s="429"/>
      <c r="BQ5" s="429"/>
      <c r="BR5" s="429"/>
      <c r="BS5" s="429"/>
      <c r="BT5" s="429"/>
      <c r="BU5" s="430"/>
      <c r="BV5" s="428">
        <v>12628725</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83.5</v>
      </c>
      <c r="CU5" s="426"/>
      <c r="CV5" s="426"/>
      <c r="CW5" s="426"/>
      <c r="CX5" s="426"/>
      <c r="CY5" s="426"/>
      <c r="CZ5" s="426"/>
      <c r="DA5" s="427"/>
      <c r="DB5" s="425">
        <v>82.6</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180350</v>
      </c>
      <c r="BO6" s="429"/>
      <c r="BP6" s="429"/>
      <c r="BQ6" s="429"/>
      <c r="BR6" s="429"/>
      <c r="BS6" s="429"/>
      <c r="BT6" s="429"/>
      <c r="BU6" s="430"/>
      <c r="BV6" s="428">
        <v>239532</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86.8</v>
      </c>
      <c r="CU6" s="466"/>
      <c r="CV6" s="466"/>
      <c r="CW6" s="466"/>
      <c r="CX6" s="466"/>
      <c r="CY6" s="466"/>
      <c r="CZ6" s="466"/>
      <c r="DA6" s="467"/>
      <c r="DB6" s="465">
        <v>86</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5090</v>
      </c>
      <c r="BO7" s="429"/>
      <c r="BP7" s="429"/>
      <c r="BQ7" s="429"/>
      <c r="BR7" s="429"/>
      <c r="BS7" s="429"/>
      <c r="BT7" s="429"/>
      <c r="BU7" s="430"/>
      <c r="BV7" s="428">
        <v>48092</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5976088</v>
      </c>
      <c r="CU7" s="429"/>
      <c r="CV7" s="429"/>
      <c r="CW7" s="429"/>
      <c r="CX7" s="429"/>
      <c r="CY7" s="429"/>
      <c r="CZ7" s="429"/>
      <c r="DA7" s="430"/>
      <c r="DB7" s="428">
        <v>5992446</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175260</v>
      </c>
      <c r="BO8" s="429"/>
      <c r="BP8" s="429"/>
      <c r="BQ8" s="429"/>
      <c r="BR8" s="429"/>
      <c r="BS8" s="429"/>
      <c r="BT8" s="429"/>
      <c r="BU8" s="430"/>
      <c r="BV8" s="428">
        <v>191440</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0.21</v>
      </c>
      <c r="CU8" s="469"/>
      <c r="CV8" s="469"/>
      <c r="CW8" s="469"/>
      <c r="CX8" s="469"/>
      <c r="CY8" s="469"/>
      <c r="CZ8" s="469"/>
      <c r="DA8" s="470"/>
      <c r="DB8" s="468">
        <v>0.21</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10292</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93</v>
      </c>
      <c r="AV9" s="461"/>
      <c r="AW9" s="461"/>
      <c r="AX9" s="461"/>
      <c r="AY9" s="462" t="s">
        <v>116</v>
      </c>
      <c r="AZ9" s="463"/>
      <c r="BA9" s="463"/>
      <c r="BB9" s="463"/>
      <c r="BC9" s="463"/>
      <c r="BD9" s="463"/>
      <c r="BE9" s="463"/>
      <c r="BF9" s="463"/>
      <c r="BG9" s="463"/>
      <c r="BH9" s="463"/>
      <c r="BI9" s="463"/>
      <c r="BJ9" s="463"/>
      <c r="BK9" s="463"/>
      <c r="BL9" s="463"/>
      <c r="BM9" s="464"/>
      <c r="BN9" s="428">
        <v>-16180</v>
      </c>
      <c r="BO9" s="429"/>
      <c r="BP9" s="429"/>
      <c r="BQ9" s="429"/>
      <c r="BR9" s="429"/>
      <c r="BS9" s="429"/>
      <c r="BT9" s="429"/>
      <c r="BU9" s="430"/>
      <c r="BV9" s="428">
        <v>28092</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20.9</v>
      </c>
      <c r="CU9" s="426"/>
      <c r="CV9" s="426"/>
      <c r="CW9" s="426"/>
      <c r="CX9" s="426"/>
      <c r="CY9" s="426"/>
      <c r="CZ9" s="426"/>
      <c r="DA9" s="427"/>
      <c r="DB9" s="425">
        <v>19.5</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10956</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25</v>
      </c>
      <c r="BO10" s="429"/>
      <c r="BP10" s="429"/>
      <c r="BQ10" s="429"/>
      <c r="BR10" s="429"/>
      <c r="BS10" s="429"/>
      <c r="BT10" s="429"/>
      <c r="BU10" s="430"/>
      <c r="BV10" s="428">
        <v>23</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10043</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126</v>
      </c>
      <c r="AV12" s="461"/>
      <c r="AW12" s="461"/>
      <c r="AX12" s="461"/>
      <c r="AY12" s="462" t="s">
        <v>136</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130</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9968</v>
      </c>
      <c r="S13" s="510"/>
      <c r="T13" s="510"/>
      <c r="U13" s="510"/>
      <c r="V13" s="511"/>
      <c r="W13" s="444" t="s">
        <v>140</v>
      </c>
      <c r="X13" s="445"/>
      <c r="Y13" s="445"/>
      <c r="Z13" s="445"/>
      <c r="AA13" s="445"/>
      <c r="AB13" s="435"/>
      <c r="AC13" s="479">
        <v>1540</v>
      </c>
      <c r="AD13" s="480"/>
      <c r="AE13" s="480"/>
      <c r="AF13" s="480"/>
      <c r="AG13" s="519"/>
      <c r="AH13" s="479">
        <v>1677</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-16155</v>
      </c>
      <c r="BO13" s="429"/>
      <c r="BP13" s="429"/>
      <c r="BQ13" s="429"/>
      <c r="BR13" s="429"/>
      <c r="BS13" s="429"/>
      <c r="BT13" s="429"/>
      <c r="BU13" s="430"/>
      <c r="BV13" s="428">
        <v>28115</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10.3</v>
      </c>
      <c r="CU13" s="426"/>
      <c r="CV13" s="426"/>
      <c r="CW13" s="426"/>
      <c r="CX13" s="426"/>
      <c r="CY13" s="426"/>
      <c r="CZ13" s="426"/>
      <c r="DA13" s="427"/>
      <c r="DB13" s="425">
        <v>9.6999999999999993</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145</v>
      </c>
      <c r="M14" s="507"/>
      <c r="N14" s="507"/>
      <c r="O14" s="507"/>
      <c r="P14" s="507"/>
      <c r="Q14" s="508"/>
      <c r="R14" s="509">
        <v>10211</v>
      </c>
      <c r="S14" s="510"/>
      <c r="T14" s="510"/>
      <c r="U14" s="510"/>
      <c r="V14" s="511"/>
      <c r="W14" s="418"/>
      <c r="X14" s="419"/>
      <c r="Y14" s="419"/>
      <c r="Z14" s="419"/>
      <c r="AA14" s="419"/>
      <c r="AB14" s="408"/>
      <c r="AC14" s="512">
        <v>30.1</v>
      </c>
      <c r="AD14" s="513"/>
      <c r="AE14" s="513"/>
      <c r="AF14" s="513"/>
      <c r="AG14" s="514"/>
      <c r="AH14" s="512">
        <v>33.1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79.2</v>
      </c>
      <c r="CU14" s="524"/>
      <c r="CV14" s="524"/>
      <c r="CW14" s="524"/>
      <c r="CX14" s="524"/>
      <c r="CY14" s="524"/>
      <c r="CZ14" s="524"/>
      <c r="DA14" s="525"/>
      <c r="DB14" s="523">
        <v>69.2</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139</v>
      </c>
      <c r="N15" s="517"/>
      <c r="O15" s="517"/>
      <c r="P15" s="517"/>
      <c r="Q15" s="518"/>
      <c r="R15" s="509">
        <v>10148</v>
      </c>
      <c r="S15" s="510"/>
      <c r="T15" s="510"/>
      <c r="U15" s="510"/>
      <c r="V15" s="511"/>
      <c r="W15" s="444" t="s">
        <v>147</v>
      </c>
      <c r="X15" s="445"/>
      <c r="Y15" s="445"/>
      <c r="Z15" s="445"/>
      <c r="AA15" s="445"/>
      <c r="AB15" s="435"/>
      <c r="AC15" s="479">
        <v>591</v>
      </c>
      <c r="AD15" s="480"/>
      <c r="AE15" s="480"/>
      <c r="AF15" s="480"/>
      <c r="AG15" s="519"/>
      <c r="AH15" s="479">
        <v>569</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1220711</v>
      </c>
      <c r="BO15" s="392"/>
      <c r="BP15" s="392"/>
      <c r="BQ15" s="392"/>
      <c r="BR15" s="392"/>
      <c r="BS15" s="392"/>
      <c r="BT15" s="392"/>
      <c r="BU15" s="393"/>
      <c r="BV15" s="391">
        <v>1169027</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11.5</v>
      </c>
      <c r="AD16" s="513"/>
      <c r="AE16" s="513"/>
      <c r="AF16" s="513"/>
      <c r="AG16" s="514"/>
      <c r="AH16" s="512">
        <v>11.2</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5458066</v>
      </c>
      <c r="BO16" s="429"/>
      <c r="BP16" s="429"/>
      <c r="BQ16" s="429"/>
      <c r="BR16" s="429"/>
      <c r="BS16" s="429"/>
      <c r="BT16" s="429"/>
      <c r="BU16" s="430"/>
      <c r="BV16" s="428">
        <v>5471055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2990</v>
      </c>
      <c r="AD17" s="480"/>
      <c r="AE17" s="480"/>
      <c r="AF17" s="480"/>
      <c r="AG17" s="519"/>
      <c r="AH17" s="479">
        <v>2815</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1507750</v>
      </c>
      <c r="BO17" s="429"/>
      <c r="BP17" s="429"/>
      <c r="BQ17" s="429"/>
      <c r="BR17" s="429"/>
      <c r="BS17" s="429"/>
      <c r="BT17" s="429"/>
      <c r="BU17" s="430"/>
      <c r="BV17" s="428">
        <v>1452124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676.78</v>
      </c>
      <c r="M18" s="541"/>
      <c r="N18" s="541"/>
      <c r="O18" s="541"/>
      <c r="P18" s="541"/>
      <c r="Q18" s="541"/>
      <c r="R18" s="542"/>
      <c r="S18" s="542"/>
      <c r="T18" s="542"/>
      <c r="U18" s="542"/>
      <c r="V18" s="543"/>
      <c r="W18" s="446"/>
      <c r="X18" s="447"/>
      <c r="Y18" s="447"/>
      <c r="Z18" s="447"/>
      <c r="AA18" s="447"/>
      <c r="AB18" s="438"/>
      <c r="AC18" s="544">
        <v>58.4</v>
      </c>
      <c r="AD18" s="545"/>
      <c r="AE18" s="545"/>
      <c r="AF18" s="545"/>
      <c r="AG18" s="546"/>
      <c r="AH18" s="544">
        <v>55.6</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5070681</v>
      </c>
      <c r="BO18" s="429"/>
      <c r="BP18" s="429"/>
      <c r="BQ18" s="429"/>
      <c r="BR18" s="429"/>
      <c r="BS18" s="429"/>
      <c r="BT18" s="429"/>
      <c r="BU18" s="430"/>
      <c r="BV18" s="428">
        <v>5076082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15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6906683</v>
      </c>
      <c r="BO19" s="429"/>
      <c r="BP19" s="429"/>
      <c r="BQ19" s="429"/>
      <c r="BR19" s="429"/>
      <c r="BS19" s="429"/>
      <c r="BT19" s="429"/>
      <c r="BU19" s="430"/>
      <c r="BV19" s="428">
        <v>7107177</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4288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14932778</v>
      </c>
      <c r="BO23" s="429"/>
      <c r="BP23" s="429"/>
      <c r="BQ23" s="429"/>
      <c r="BR23" s="429"/>
      <c r="BS23" s="429"/>
      <c r="BT23" s="429"/>
      <c r="BU23" s="430"/>
      <c r="BV23" s="428">
        <v>14914149</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8100</v>
      </c>
      <c r="R24" s="480"/>
      <c r="S24" s="480"/>
      <c r="T24" s="480"/>
      <c r="U24" s="480"/>
      <c r="V24" s="519"/>
      <c r="W24" s="578"/>
      <c r="X24" s="566"/>
      <c r="Y24" s="567"/>
      <c r="Z24" s="478" t="s">
        <v>171</v>
      </c>
      <c r="AA24" s="458"/>
      <c r="AB24" s="458"/>
      <c r="AC24" s="458"/>
      <c r="AD24" s="458"/>
      <c r="AE24" s="458"/>
      <c r="AF24" s="458"/>
      <c r="AG24" s="459"/>
      <c r="AH24" s="479">
        <v>145</v>
      </c>
      <c r="AI24" s="480"/>
      <c r="AJ24" s="480"/>
      <c r="AK24" s="480"/>
      <c r="AL24" s="519"/>
      <c r="AM24" s="479">
        <v>412380</v>
      </c>
      <c r="AN24" s="480"/>
      <c r="AO24" s="480"/>
      <c r="AP24" s="480"/>
      <c r="AQ24" s="480"/>
      <c r="AR24" s="519"/>
      <c r="AS24" s="479">
        <v>2844</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14517151</v>
      </c>
      <c r="BO24" s="429"/>
      <c r="BP24" s="429"/>
      <c r="BQ24" s="429"/>
      <c r="BR24" s="429"/>
      <c r="BS24" s="429"/>
      <c r="BT24" s="429"/>
      <c r="BU24" s="430"/>
      <c r="BV24" s="428">
        <v>14434166</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2</v>
      </c>
      <c r="M25" s="480"/>
      <c r="N25" s="480"/>
      <c r="O25" s="480"/>
      <c r="P25" s="519"/>
      <c r="Q25" s="479">
        <v>6400</v>
      </c>
      <c r="R25" s="480"/>
      <c r="S25" s="480"/>
      <c r="T25" s="480"/>
      <c r="U25" s="480"/>
      <c r="V25" s="519"/>
      <c r="W25" s="578"/>
      <c r="X25" s="566"/>
      <c r="Y25" s="567"/>
      <c r="Z25" s="478" t="s">
        <v>174</v>
      </c>
      <c r="AA25" s="458"/>
      <c r="AB25" s="458"/>
      <c r="AC25" s="458"/>
      <c r="AD25" s="458"/>
      <c r="AE25" s="458"/>
      <c r="AF25" s="458"/>
      <c r="AG25" s="459"/>
      <c r="AH25" s="479" t="s">
        <v>138</v>
      </c>
      <c r="AI25" s="480"/>
      <c r="AJ25" s="480"/>
      <c r="AK25" s="480"/>
      <c r="AL25" s="519"/>
      <c r="AM25" s="479" t="s">
        <v>138</v>
      </c>
      <c r="AN25" s="480"/>
      <c r="AO25" s="480"/>
      <c r="AP25" s="480"/>
      <c r="AQ25" s="480"/>
      <c r="AR25" s="519"/>
      <c r="AS25" s="479" t="s">
        <v>138</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10259</v>
      </c>
      <c r="BO25" s="392"/>
      <c r="BP25" s="392"/>
      <c r="BQ25" s="392"/>
      <c r="BR25" s="392"/>
      <c r="BS25" s="392"/>
      <c r="BT25" s="392"/>
      <c r="BU25" s="393"/>
      <c r="BV25" s="391">
        <v>762363</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6000</v>
      </c>
      <c r="R26" s="480"/>
      <c r="S26" s="480"/>
      <c r="T26" s="480"/>
      <c r="U26" s="480"/>
      <c r="V26" s="519"/>
      <c r="W26" s="578"/>
      <c r="X26" s="566"/>
      <c r="Y26" s="567"/>
      <c r="Z26" s="478" t="s">
        <v>177</v>
      </c>
      <c r="AA26" s="588"/>
      <c r="AB26" s="588"/>
      <c r="AC26" s="588"/>
      <c r="AD26" s="588"/>
      <c r="AE26" s="588"/>
      <c r="AF26" s="588"/>
      <c r="AG26" s="589"/>
      <c r="AH26" s="479">
        <v>1</v>
      </c>
      <c r="AI26" s="480"/>
      <c r="AJ26" s="480"/>
      <c r="AK26" s="480"/>
      <c r="AL26" s="519"/>
      <c r="AM26" s="479" t="s">
        <v>178</v>
      </c>
      <c r="AN26" s="480"/>
      <c r="AO26" s="480"/>
      <c r="AP26" s="480"/>
      <c r="AQ26" s="480"/>
      <c r="AR26" s="519"/>
      <c r="AS26" s="479" t="s">
        <v>178</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138</v>
      </c>
      <c r="BO26" s="429"/>
      <c r="BP26" s="429"/>
      <c r="BQ26" s="429"/>
      <c r="BR26" s="429"/>
      <c r="BS26" s="429"/>
      <c r="BT26" s="429"/>
      <c r="BU26" s="430"/>
      <c r="BV26" s="428" t="s">
        <v>138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3000</v>
      </c>
      <c r="R27" s="480"/>
      <c r="S27" s="480"/>
      <c r="T27" s="480"/>
      <c r="U27" s="480"/>
      <c r="V27" s="519"/>
      <c r="W27" s="578"/>
      <c r="X27" s="566"/>
      <c r="Y27" s="567"/>
      <c r="Z27" s="478" t="s">
        <v>181</v>
      </c>
      <c r="AA27" s="458"/>
      <c r="AB27" s="458"/>
      <c r="AC27" s="458"/>
      <c r="AD27" s="458"/>
      <c r="AE27" s="458"/>
      <c r="AF27" s="458"/>
      <c r="AG27" s="459"/>
      <c r="AH27" s="479" t="s">
        <v>138</v>
      </c>
      <c r="AI27" s="480"/>
      <c r="AJ27" s="480"/>
      <c r="AK27" s="480"/>
      <c r="AL27" s="519"/>
      <c r="AM27" s="479" t="s">
        <v>138</v>
      </c>
      <c r="AN27" s="480"/>
      <c r="AO27" s="480"/>
      <c r="AP27" s="480"/>
      <c r="AQ27" s="480"/>
      <c r="AR27" s="519"/>
      <c r="AS27" s="479" t="s">
        <v>138</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194299</v>
      </c>
      <c r="BO27" s="602"/>
      <c r="BP27" s="602"/>
      <c r="BQ27" s="602"/>
      <c r="BR27" s="602"/>
      <c r="BS27" s="602"/>
      <c r="BT27" s="602"/>
      <c r="BU27" s="603"/>
      <c r="BV27" s="601">
        <v>194299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2400</v>
      </c>
      <c r="R28" s="480"/>
      <c r="S28" s="480"/>
      <c r="T28" s="480"/>
      <c r="U28" s="480"/>
      <c r="V28" s="519"/>
      <c r="W28" s="578"/>
      <c r="X28" s="566"/>
      <c r="Y28" s="567"/>
      <c r="Z28" s="478" t="s">
        <v>184</v>
      </c>
      <c r="AA28" s="458"/>
      <c r="AB28" s="458"/>
      <c r="AC28" s="458"/>
      <c r="AD28" s="458"/>
      <c r="AE28" s="458"/>
      <c r="AF28" s="458"/>
      <c r="AG28" s="459"/>
      <c r="AH28" s="479" t="s">
        <v>138</v>
      </c>
      <c r="AI28" s="480"/>
      <c r="AJ28" s="480"/>
      <c r="AK28" s="480"/>
      <c r="AL28" s="519"/>
      <c r="AM28" s="479" t="s">
        <v>138</v>
      </c>
      <c r="AN28" s="480"/>
      <c r="AO28" s="480"/>
      <c r="AP28" s="480"/>
      <c r="AQ28" s="480"/>
      <c r="AR28" s="519"/>
      <c r="AS28" s="479" t="s">
        <v>138</v>
      </c>
      <c r="AT28" s="480"/>
      <c r="AU28" s="480"/>
      <c r="AV28" s="480"/>
      <c r="AW28" s="480"/>
      <c r="AX28" s="481"/>
      <c r="AY28" s="604" t="s">
        <v>185</v>
      </c>
      <c r="AZ28" s="605"/>
      <c r="BA28" s="605"/>
      <c r="BB28" s="606"/>
      <c r="BC28" s="388" t="s">
        <v>47</v>
      </c>
      <c r="BD28" s="389"/>
      <c r="BE28" s="389"/>
      <c r="BF28" s="389"/>
      <c r="BG28" s="389"/>
      <c r="BH28" s="389"/>
      <c r="BI28" s="389"/>
      <c r="BJ28" s="389"/>
      <c r="BK28" s="389"/>
      <c r="BL28" s="389"/>
      <c r="BM28" s="390"/>
      <c r="BN28" s="391">
        <v>552601</v>
      </c>
      <c r="BO28" s="392"/>
      <c r="BP28" s="392"/>
      <c r="BQ28" s="392"/>
      <c r="BR28" s="392"/>
      <c r="BS28" s="392"/>
      <c r="BT28" s="392"/>
      <c r="BU28" s="393"/>
      <c r="BV28" s="391">
        <v>552576</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14</v>
      </c>
      <c r="M29" s="480"/>
      <c r="N29" s="480"/>
      <c r="O29" s="480"/>
      <c r="P29" s="519"/>
      <c r="Q29" s="479">
        <v>2000</v>
      </c>
      <c r="R29" s="480"/>
      <c r="S29" s="480"/>
      <c r="T29" s="480"/>
      <c r="U29" s="480"/>
      <c r="V29" s="519"/>
      <c r="W29" s="579"/>
      <c r="X29" s="580"/>
      <c r="Y29" s="581"/>
      <c r="Z29" s="478" t="s">
        <v>187</v>
      </c>
      <c r="AA29" s="458"/>
      <c r="AB29" s="458"/>
      <c r="AC29" s="458"/>
      <c r="AD29" s="458"/>
      <c r="AE29" s="458"/>
      <c r="AF29" s="458"/>
      <c r="AG29" s="459"/>
      <c r="AH29" s="479">
        <v>145</v>
      </c>
      <c r="AI29" s="480"/>
      <c r="AJ29" s="480"/>
      <c r="AK29" s="480"/>
      <c r="AL29" s="519"/>
      <c r="AM29" s="479">
        <v>412380</v>
      </c>
      <c r="AN29" s="480"/>
      <c r="AO29" s="480"/>
      <c r="AP29" s="480"/>
      <c r="AQ29" s="480"/>
      <c r="AR29" s="519"/>
      <c r="AS29" s="479">
        <v>2844</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608443</v>
      </c>
      <c r="BO29" s="429"/>
      <c r="BP29" s="429"/>
      <c r="BQ29" s="429"/>
      <c r="BR29" s="429"/>
      <c r="BS29" s="429"/>
      <c r="BT29" s="429"/>
      <c r="BU29" s="430"/>
      <c r="BV29" s="428">
        <v>608412</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99.4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1718627</v>
      </c>
      <c r="BO30" s="602"/>
      <c r="BP30" s="602"/>
      <c r="BQ30" s="602"/>
      <c r="BR30" s="602"/>
      <c r="BS30" s="602"/>
      <c r="BT30" s="602"/>
      <c r="BU30" s="603"/>
      <c r="BV30" s="601">
        <v>2078929</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196</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196</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5</v>
      </c>
      <c r="V34" s="614"/>
      <c r="W34" s="615" t="str">
        <f>IF('各会計、関係団体の財政状況及び健全化判断比率'!B28="","",'各会計、関係団体の財政状況及び健全化判断比率'!B28)</f>
        <v>国民健康保険特別会計（事業勘定）</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IF('各会計、関係団体の財政状況及び健全化判断比率'!B30="","",'各会計、関係団体の財政状況及び健全化判断比率'!B30)</f>
        <v>水道事業会計</v>
      </c>
      <c r="AP34" s="615"/>
      <c r="AQ34" s="615"/>
      <c r="AR34" s="615"/>
      <c r="AS34" s="615"/>
      <c r="AT34" s="615"/>
      <c r="AU34" s="615"/>
      <c r="AV34" s="615"/>
      <c r="AW34" s="615"/>
      <c r="AX34" s="615"/>
      <c r="AY34" s="615"/>
      <c r="AZ34" s="615"/>
      <c r="BA34" s="615"/>
      <c r="BB34" s="615"/>
      <c r="BC34" s="615"/>
      <c r="BD34" s="213"/>
      <c r="BE34" s="614">
        <f>IF(BG34="","",MAX(C34:D43,U34:V43,AM34:AN43)+1)</f>
        <v>9</v>
      </c>
      <c r="BF34" s="614"/>
      <c r="BG34" s="615" t="str">
        <f>IF('各会計、関係団体の財政状況及び健全化判断比率'!B32="","",'各会計、関係団体の財政状況及び健全化判断比率'!B32)</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大雪清掃組合</v>
      </c>
      <c r="BZ34" s="615"/>
      <c r="CA34" s="615"/>
      <c r="CB34" s="615"/>
      <c r="CC34" s="615"/>
      <c r="CD34" s="615"/>
      <c r="CE34" s="615"/>
      <c r="CF34" s="615"/>
      <c r="CG34" s="615"/>
      <c r="CH34" s="615"/>
      <c r="CI34" s="615"/>
      <c r="CJ34" s="615"/>
      <c r="CK34" s="615"/>
      <c r="CL34" s="615"/>
      <c r="CM34" s="615"/>
      <c r="CN34" s="213"/>
      <c r="CO34" s="614">
        <f>IF(CQ34="","",MAX(C34:D43,U34:V43,AM34:AN43,BE34:BF43,BW34:BX43)+1)</f>
        <v>19</v>
      </c>
      <c r="CP34" s="614"/>
      <c r="CQ34" s="615" t="str">
        <f>IF('各会計、関係団体の財政状況及び健全化判断比率'!BS7="","",'各会計、関係団体の財政状況及び健全化判断比率'!BS7)</f>
        <v>美瑛清掃株式会社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農業研修施設事業特別会計</v>
      </c>
      <c r="F35" s="615"/>
      <c r="G35" s="615"/>
      <c r="H35" s="615"/>
      <c r="I35" s="615"/>
      <c r="J35" s="615"/>
      <c r="K35" s="615"/>
      <c r="L35" s="615"/>
      <c r="M35" s="615"/>
      <c r="N35" s="615"/>
      <c r="O35" s="615"/>
      <c r="P35" s="615"/>
      <c r="Q35" s="615"/>
      <c r="R35" s="615"/>
      <c r="S35" s="615"/>
      <c r="T35" s="213"/>
      <c r="U35" s="614">
        <f>IF(W35="","",U34+1)</f>
        <v>6</v>
      </c>
      <c r="V35" s="614"/>
      <c r="W35" s="615" t="str">
        <f>IF('各会計、関係団体の財政状況及び健全化判断比率'!B29="","",'各会計、関係団体の財政状況及び健全化判断比率'!B29)</f>
        <v>老人保健施設事業特別会計</v>
      </c>
      <c r="X35" s="615"/>
      <c r="Y35" s="615"/>
      <c r="Z35" s="615"/>
      <c r="AA35" s="615"/>
      <c r="AB35" s="615"/>
      <c r="AC35" s="615"/>
      <c r="AD35" s="615"/>
      <c r="AE35" s="615"/>
      <c r="AF35" s="615"/>
      <c r="AG35" s="615"/>
      <c r="AH35" s="615"/>
      <c r="AI35" s="615"/>
      <c r="AJ35" s="615"/>
      <c r="AK35" s="615"/>
      <c r="AL35" s="213"/>
      <c r="AM35" s="614">
        <f t="shared" ref="AM35:AM43" si="0">IF(AO35="","",AM34+1)</f>
        <v>8</v>
      </c>
      <c r="AN35" s="614"/>
      <c r="AO35" s="615" t="str">
        <f>IF('各会計、関係団体の財政状況及び健全化判断比率'!B31="","",'各会計、関係団体の財政状況及び健全化判断比率'!B31)</f>
        <v>病院事業会計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大雪消防組合</v>
      </c>
      <c r="BZ35" s="615"/>
      <c r="CA35" s="615"/>
      <c r="CB35" s="615"/>
      <c r="CC35" s="615"/>
      <c r="CD35" s="615"/>
      <c r="CE35" s="615"/>
      <c r="CF35" s="615"/>
      <c r="CG35" s="615"/>
      <c r="CH35" s="615"/>
      <c r="CI35" s="615"/>
      <c r="CJ35" s="615"/>
      <c r="CK35" s="615"/>
      <c r="CL35" s="615"/>
      <c r="CM35" s="615"/>
      <c r="CN35" s="213"/>
      <c r="CO35" s="614">
        <f t="shared" ref="CO35:CO43" si="3">IF(CQ35="","",CO34+1)</f>
        <v>20</v>
      </c>
      <c r="CP35" s="614"/>
      <c r="CQ35" s="615" t="str">
        <f>IF('各会計、関係団体の財政状況及び健全化判断比率'!BS8="","",'各会計、関係団体の財政状況及び健全化判断比率'!BS8)</f>
        <v>美瑛土地開発公社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白金泉源事業特別会計</v>
      </c>
      <c r="F36" s="615"/>
      <c r="G36" s="615"/>
      <c r="H36" s="615"/>
      <c r="I36" s="615"/>
      <c r="J36" s="615"/>
      <c r="K36" s="615"/>
      <c r="L36" s="615"/>
      <c r="M36" s="615"/>
      <c r="N36" s="615"/>
      <c r="O36" s="615"/>
      <c r="P36" s="615"/>
      <c r="Q36" s="615"/>
      <c r="R36" s="615"/>
      <c r="S36" s="615"/>
      <c r="T36" s="213"/>
      <c r="U36" s="614" t="str">
        <f t="shared" ref="U36:U43" si="4">IF(W36="","",U35+1)</f>
        <v/>
      </c>
      <c r="V36" s="614"/>
      <c r="W36" s="615"/>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大雪地区広域連合　一般会計</v>
      </c>
      <c r="BZ36" s="615"/>
      <c r="CA36" s="615"/>
      <c r="CB36" s="615"/>
      <c r="CC36" s="615"/>
      <c r="CD36" s="615"/>
      <c r="CE36" s="615"/>
      <c r="CF36" s="615"/>
      <c r="CG36" s="615"/>
      <c r="CH36" s="615"/>
      <c r="CI36" s="615"/>
      <c r="CJ36" s="615"/>
      <c r="CK36" s="615"/>
      <c r="CL36" s="615"/>
      <c r="CM36" s="615"/>
      <c r="CN36" s="213"/>
      <c r="CO36" s="614">
        <f t="shared" si="3"/>
        <v>21</v>
      </c>
      <c r="CP36" s="614"/>
      <c r="CQ36" s="615" t="str">
        <f>IF('各会計、関係団体の財政状況及び健全化判断比率'!BS9="","",'各会計、関係団体の財政状況及び健全化判断比率'!BS9)</f>
        <v>美瑛物産公社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f>IF(E37="","",C36+1)</f>
        <v>4</v>
      </c>
      <c r="D37" s="614"/>
      <c r="E37" s="615" t="str">
        <f>IF('各会計、関係団体の財政状況及び健全化判断比率'!B10="","",'各会計、関係団体の財政状況及び健全化判断比率'!B10)</f>
        <v>水力発電事業特別会計</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大雪地区広域連合　介護保険特別会計</v>
      </c>
      <c r="BZ37" s="615"/>
      <c r="CA37" s="615"/>
      <c r="CB37" s="615"/>
      <c r="CC37" s="615"/>
      <c r="CD37" s="615"/>
      <c r="CE37" s="615"/>
      <c r="CF37" s="615"/>
      <c r="CG37" s="615"/>
      <c r="CH37" s="615"/>
      <c r="CI37" s="615"/>
      <c r="CJ37" s="615"/>
      <c r="CK37" s="615"/>
      <c r="CL37" s="615"/>
      <c r="CM37" s="615"/>
      <c r="CN37" s="213"/>
      <c r="CO37" s="614">
        <f t="shared" si="3"/>
        <v>22</v>
      </c>
      <c r="CP37" s="614"/>
      <c r="CQ37" s="615" t="str">
        <f>IF('各会計、関係団体の財政状況及び健全化判断比率'!BS10="","",'各会計、関係団体の財政状況及び健全化判断比率'!BS10)</f>
        <v>美瑛町農業振興機構</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IF('各会計、関係団体の財政状況及び健全化判断比率'!B72="","",'各会計、関係団体の財政状況及び健全化判断比率'!B72)</f>
        <v>大雪地区広域連合　国民健康保険特別会計</v>
      </c>
      <c r="BZ38" s="615"/>
      <c r="CA38" s="615"/>
      <c r="CB38" s="615"/>
      <c r="CC38" s="615"/>
      <c r="CD38" s="615"/>
      <c r="CE38" s="615"/>
      <c r="CF38" s="615"/>
      <c r="CG38" s="615"/>
      <c r="CH38" s="615"/>
      <c r="CI38" s="615"/>
      <c r="CJ38" s="615"/>
      <c r="CK38" s="615"/>
      <c r="CL38" s="615"/>
      <c r="CM38" s="615"/>
      <c r="CN38" s="213"/>
      <c r="CO38" s="614">
        <f t="shared" si="3"/>
        <v>23</v>
      </c>
      <c r="CP38" s="614"/>
      <c r="CQ38" s="615" t="str">
        <f>IF('各会計、関係団体の財政状況及び健全化判断比率'!BS11="","",'各会計、関係団体の財政状況及び健全化判断比率'!BS11)</f>
        <v>丘のまちびえい活性化協会</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15</v>
      </c>
      <c r="BX39" s="614"/>
      <c r="BY39" s="615" t="str">
        <f>IF('各会計、関係団体の財政状況及び健全化判断比率'!B73="","",'各会計、関係団体の財政状況及び健全化判断比率'!B73)</f>
        <v>大雪地区広域連合　後期高齢者医療特別会計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16</v>
      </c>
      <c r="BX40" s="614"/>
      <c r="BY40" s="615" t="str">
        <f>IF('各会計、関係団体の財政状況及び健全化判断比率'!B74="","",'各会計、関係団体の財政状況及び健全化判断比率'!B74)</f>
        <v>大雪葬祭組合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17</v>
      </c>
      <c r="BX41" s="614"/>
      <c r="BY41" s="615" t="str">
        <f>IF('各会計、関係団体の財政状況及び健全化判断比率'!B75="","",'各会計、関係団体の財政状況及び健全化判断比率'!B75)</f>
        <v>上川教育研修センター</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18</v>
      </c>
      <c r="BX42" s="614"/>
      <c r="BY42" s="615" t="str">
        <f>IF('各会計、関係団体の財政状況及び健全化判断比率'!B76="","",'各会計、関係団体の財政状況及び健全化判断比率'!B76)</f>
        <v>上川広域滞納整理機構</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yWKiIkt4GKIw0d1EOBdtzqKNUBEE9xG30ItxYHPHmqi22mhEmEWhO0J9l+9MCQd/DTMKE8Jsnl6MABjKPqd5A==" saltValue="CSsqQCwCowxI47hbYfAR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4"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06" t="s">
        <v>564</v>
      </c>
      <c r="D34" s="1206"/>
      <c r="E34" s="1207"/>
      <c r="F34" s="32">
        <v>6.24</v>
      </c>
      <c r="G34" s="33">
        <v>7.42</v>
      </c>
      <c r="H34" s="33">
        <v>9.1999999999999993</v>
      </c>
      <c r="I34" s="33">
        <v>10.78</v>
      </c>
      <c r="J34" s="34">
        <v>12.23</v>
      </c>
      <c r="K34" s="22"/>
      <c r="L34" s="22"/>
      <c r="M34" s="22"/>
      <c r="N34" s="22"/>
      <c r="O34" s="22"/>
      <c r="P34" s="22"/>
    </row>
    <row r="35" spans="1:16" ht="39" customHeight="1" x14ac:dyDescent="0.15">
      <c r="A35" s="22"/>
      <c r="B35" s="35"/>
      <c r="C35" s="1200" t="s">
        <v>565</v>
      </c>
      <c r="D35" s="1201"/>
      <c r="E35" s="1202"/>
      <c r="F35" s="36">
        <v>3.91</v>
      </c>
      <c r="G35" s="37">
        <v>3</v>
      </c>
      <c r="H35" s="37">
        <v>2.69</v>
      </c>
      <c r="I35" s="37">
        <v>3.17</v>
      </c>
      <c r="J35" s="38">
        <v>2.91</v>
      </c>
      <c r="K35" s="22"/>
      <c r="L35" s="22"/>
      <c r="M35" s="22"/>
      <c r="N35" s="22"/>
      <c r="O35" s="22"/>
      <c r="P35" s="22"/>
    </row>
    <row r="36" spans="1:16" ht="39" customHeight="1" x14ac:dyDescent="0.15">
      <c r="A36" s="22"/>
      <c r="B36" s="35"/>
      <c r="C36" s="1200" t="s">
        <v>566</v>
      </c>
      <c r="D36" s="1201"/>
      <c r="E36" s="1202"/>
      <c r="F36" s="36">
        <v>3.37</v>
      </c>
      <c r="G36" s="37">
        <v>3.18</v>
      </c>
      <c r="H36" s="37">
        <v>2.62</v>
      </c>
      <c r="I36" s="37">
        <v>3.02</v>
      </c>
      <c r="J36" s="38">
        <v>2.4300000000000002</v>
      </c>
      <c r="K36" s="22"/>
      <c r="L36" s="22"/>
      <c r="M36" s="22"/>
      <c r="N36" s="22"/>
      <c r="O36" s="22"/>
      <c r="P36" s="22"/>
    </row>
    <row r="37" spans="1:16" ht="39" customHeight="1" x14ac:dyDescent="0.15">
      <c r="A37" s="22"/>
      <c r="B37" s="35"/>
      <c r="C37" s="1200" t="s">
        <v>567</v>
      </c>
      <c r="D37" s="1201"/>
      <c r="E37" s="1202"/>
      <c r="F37" s="36">
        <v>0.11</v>
      </c>
      <c r="G37" s="37">
        <v>0.14000000000000001</v>
      </c>
      <c r="H37" s="37">
        <v>0.14000000000000001</v>
      </c>
      <c r="I37" s="37">
        <v>0.39</v>
      </c>
      <c r="J37" s="38">
        <v>0.16</v>
      </c>
      <c r="K37" s="22"/>
      <c r="L37" s="22"/>
      <c r="M37" s="22"/>
      <c r="N37" s="22"/>
      <c r="O37" s="22"/>
      <c r="P37" s="22"/>
    </row>
    <row r="38" spans="1:16" ht="39" customHeight="1" x14ac:dyDescent="0.15">
      <c r="A38" s="22"/>
      <c r="B38" s="35"/>
      <c r="C38" s="1200" t="s">
        <v>568</v>
      </c>
      <c r="D38" s="1201"/>
      <c r="E38" s="1202"/>
      <c r="F38" s="36">
        <v>0</v>
      </c>
      <c r="G38" s="37">
        <v>0.01</v>
      </c>
      <c r="H38" s="37">
        <v>0</v>
      </c>
      <c r="I38" s="37">
        <v>0.01</v>
      </c>
      <c r="J38" s="38">
        <v>0.01</v>
      </c>
      <c r="K38" s="22"/>
      <c r="L38" s="22"/>
      <c r="M38" s="22"/>
      <c r="N38" s="22"/>
      <c r="O38" s="22"/>
      <c r="P38" s="22"/>
    </row>
    <row r="39" spans="1:16" ht="39" customHeight="1" x14ac:dyDescent="0.15">
      <c r="A39" s="22"/>
      <c r="B39" s="35"/>
      <c r="C39" s="1200" t="s">
        <v>569</v>
      </c>
      <c r="D39" s="1201"/>
      <c r="E39" s="1202"/>
      <c r="F39" s="36">
        <v>0</v>
      </c>
      <c r="G39" s="37">
        <v>0</v>
      </c>
      <c r="H39" s="37">
        <v>0</v>
      </c>
      <c r="I39" s="37">
        <v>0</v>
      </c>
      <c r="J39" s="38">
        <v>0</v>
      </c>
      <c r="K39" s="22"/>
      <c r="L39" s="22"/>
      <c r="M39" s="22"/>
      <c r="N39" s="22"/>
      <c r="O39" s="22"/>
      <c r="P39" s="22"/>
    </row>
    <row r="40" spans="1:16" ht="39" customHeight="1" x14ac:dyDescent="0.15">
      <c r="A40" s="22"/>
      <c r="B40" s="35"/>
      <c r="C40" s="1200" t="s">
        <v>570</v>
      </c>
      <c r="D40" s="1201"/>
      <c r="E40" s="1202"/>
      <c r="F40" s="36" t="s">
        <v>514</v>
      </c>
      <c r="G40" s="37" t="s">
        <v>514</v>
      </c>
      <c r="H40" s="37" t="s">
        <v>514</v>
      </c>
      <c r="I40" s="37" t="s">
        <v>514</v>
      </c>
      <c r="J40" s="38">
        <v>0</v>
      </c>
      <c r="K40" s="22"/>
      <c r="L40" s="22"/>
      <c r="M40" s="22"/>
      <c r="N40" s="22"/>
      <c r="O40" s="22"/>
      <c r="P40" s="22"/>
    </row>
    <row r="41" spans="1:16" ht="39" customHeight="1" x14ac:dyDescent="0.15">
      <c r="A41" s="22"/>
      <c r="B41" s="35"/>
      <c r="C41" s="1200" t="s">
        <v>571</v>
      </c>
      <c r="D41" s="1201"/>
      <c r="E41" s="1202"/>
      <c r="F41" s="36">
        <v>0</v>
      </c>
      <c r="G41" s="37">
        <v>0</v>
      </c>
      <c r="H41" s="37">
        <v>0</v>
      </c>
      <c r="I41" s="37">
        <v>0</v>
      </c>
      <c r="J41" s="38">
        <v>0</v>
      </c>
      <c r="K41" s="22"/>
      <c r="L41" s="22"/>
      <c r="M41" s="22"/>
      <c r="N41" s="22"/>
      <c r="O41" s="22"/>
      <c r="P41" s="22"/>
    </row>
    <row r="42" spans="1:16" ht="39" customHeight="1" x14ac:dyDescent="0.15">
      <c r="A42" s="22"/>
      <c r="B42" s="39"/>
      <c r="C42" s="1200" t="s">
        <v>572</v>
      </c>
      <c r="D42" s="1201"/>
      <c r="E42" s="1202"/>
      <c r="F42" s="36" t="s">
        <v>514</v>
      </c>
      <c r="G42" s="37" t="s">
        <v>514</v>
      </c>
      <c r="H42" s="37" t="s">
        <v>514</v>
      </c>
      <c r="I42" s="37" t="s">
        <v>514</v>
      </c>
      <c r="J42" s="38" t="s">
        <v>514</v>
      </c>
      <c r="K42" s="22"/>
      <c r="L42" s="22"/>
      <c r="M42" s="22"/>
      <c r="N42" s="22"/>
      <c r="O42" s="22"/>
      <c r="P42" s="22"/>
    </row>
    <row r="43" spans="1:16" ht="39" customHeight="1" thickBot="1" x14ac:dyDescent="0.2">
      <c r="A43" s="22"/>
      <c r="B43" s="40"/>
      <c r="C43" s="1203" t="s">
        <v>573</v>
      </c>
      <c r="D43" s="1204"/>
      <c r="E43" s="1205"/>
      <c r="F43" s="41">
        <v>0.01</v>
      </c>
      <c r="G43" s="42">
        <v>0.01</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V+p2v4pmQqhDpCqmVg+VtMGOTrTiK/TjEYtcdz5silpdETRXKz8G2qEQDUab78hK918QEA8EKw7c7eHCWCv/Q==" saltValue="kxnBtE5fFefmEdxezcxS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51" zoomScale="70" zoomScaleNormal="70" zoomScaleSheetLayoutView="55" workbookViewId="0">
      <selection activeCell="M61" sqref="M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1352</v>
      </c>
      <c r="L45" s="60">
        <v>1336</v>
      </c>
      <c r="M45" s="60">
        <v>1432</v>
      </c>
      <c r="N45" s="60">
        <v>1459</v>
      </c>
      <c r="O45" s="61">
        <v>1520</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514</v>
      </c>
      <c r="L46" s="64" t="s">
        <v>514</v>
      </c>
      <c r="M46" s="64" t="s">
        <v>514</v>
      </c>
      <c r="N46" s="64" t="s">
        <v>514</v>
      </c>
      <c r="O46" s="65" t="s">
        <v>514</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514</v>
      </c>
      <c r="L47" s="64" t="s">
        <v>514</v>
      </c>
      <c r="M47" s="64" t="s">
        <v>514</v>
      </c>
      <c r="N47" s="64" t="s">
        <v>514</v>
      </c>
      <c r="O47" s="65" t="s">
        <v>514</v>
      </c>
      <c r="P47" s="48"/>
      <c r="Q47" s="48"/>
      <c r="R47" s="48"/>
      <c r="S47" s="48"/>
      <c r="T47" s="48"/>
      <c r="U47" s="48"/>
    </row>
    <row r="48" spans="1:21" ht="30.75" customHeight="1" x14ac:dyDescent="0.15">
      <c r="A48" s="48"/>
      <c r="B48" s="1210"/>
      <c r="C48" s="1211"/>
      <c r="D48" s="62"/>
      <c r="E48" s="1216" t="s">
        <v>14</v>
      </c>
      <c r="F48" s="1216"/>
      <c r="G48" s="1216"/>
      <c r="H48" s="1216"/>
      <c r="I48" s="1216"/>
      <c r="J48" s="1217"/>
      <c r="K48" s="63">
        <v>338</v>
      </c>
      <c r="L48" s="64">
        <v>305</v>
      </c>
      <c r="M48" s="64">
        <v>275</v>
      </c>
      <c r="N48" s="64">
        <v>259</v>
      </c>
      <c r="O48" s="65">
        <v>253</v>
      </c>
      <c r="P48" s="48"/>
      <c r="Q48" s="48"/>
      <c r="R48" s="48"/>
      <c r="S48" s="48"/>
      <c r="T48" s="48"/>
      <c r="U48" s="48"/>
    </row>
    <row r="49" spans="1:21" ht="30.75" customHeight="1" x14ac:dyDescent="0.15">
      <c r="A49" s="48"/>
      <c r="B49" s="1210"/>
      <c r="C49" s="1211"/>
      <c r="D49" s="62"/>
      <c r="E49" s="1216" t="s">
        <v>15</v>
      </c>
      <c r="F49" s="1216"/>
      <c r="G49" s="1216"/>
      <c r="H49" s="1216"/>
      <c r="I49" s="1216"/>
      <c r="J49" s="1217"/>
      <c r="K49" s="63">
        <v>40</v>
      </c>
      <c r="L49" s="64">
        <v>31</v>
      </c>
      <c r="M49" s="64">
        <v>36</v>
      </c>
      <c r="N49" s="64">
        <v>38</v>
      </c>
      <c r="O49" s="65">
        <v>30</v>
      </c>
      <c r="P49" s="48"/>
      <c r="Q49" s="48"/>
      <c r="R49" s="48"/>
      <c r="S49" s="48"/>
      <c r="T49" s="48"/>
      <c r="U49" s="48"/>
    </row>
    <row r="50" spans="1:21" ht="30.75" customHeight="1" x14ac:dyDescent="0.15">
      <c r="A50" s="48"/>
      <c r="B50" s="1210"/>
      <c r="C50" s="1211"/>
      <c r="D50" s="62"/>
      <c r="E50" s="1216" t="s">
        <v>16</v>
      </c>
      <c r="F50" s="1216"/>
      <c r="G50" s="1216"/>
      <c r="H50" s="1216"/>
      <c r="I50" s="1216"/>
      <c r="J50" s="1217"/>
      <c r="K50" s="63">
        <v>3</v>
      </c>
      <c r="L50" s="64">
        <v>3</v>
      </c>
      <c r="M50" s="64">
        <v>2</v>
      </c>
      <c r="N50" s="64">
        <v>2</v>
      </c>
      <c r="O50" s="65">
        <v>1</v>
      </c>
      <c r="P50" s="48"/>
      <c r="Q50" s="48"/>
      <c r="R50" s="48"/>
      <c r="S50" s="48"/>
      <c r="T50" s="48"/>
      <c r="U50" s="48"/>
    </row>
    <row r="51" spans="1:21" ht="30.75" customHeight="1" x14ac:dyDescent="0.15">
      <c r="A51" s="48"/>
      <c r="B51" s="1212"/>
      <c r="C51" s="1213"/>
      <c r="D51" s="66"/>
      <c r="E51" s="1216" t="s">
        <v>17</v>
      </c>
      <c r="F51" s="1216"/>
      <c r="G51" s="1216"/>
      <c r="H51" s="1216"/>
      <c r="I51" s="1216"/>
      <c r="J51" s="1217"/>
      <c r="K51" s="63" t="s">
        <v>514</v>
      </c>
      <c r="L51" s="64" t="s">
        <v>514</v>
      </c>
      <c r="M51" s="64" t="s">
        <v>514</v>
      </c>
      <c r="N51" s="64" t="s">
        <v>514</v>
      </c>
      <c r="O51" s="65" t="s">
        <v>514</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1299</v>
      </c>
      <c r="L52" s="64">
        <v>1236</v>
      </c>
      <c r="M52" s="64">
        <v>1273</v>
      </c>
      <c r="N52" s="64">
        <v>1251</v>
      </c>
      <c r="O52" s="65">
        <v>1297</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434</v>
      </c>
      <c r="L53" s="69">
        <v>439</v>
      </c>
      <c r="M53" s="69">
        <v>472</v>
      </c>
      <c r="N53" s="69">
        <v>507</v>
      </c>
      <c r="O53" s="70">
        <v>507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24" t="s">
        <v>24</v>
      </c>
      <c r="C57" s="1225"/>
      <c r="D57" s="1228" t="s">
        <v>25</v>
      </c>
      <c r="E57" s="1229"/>
      <c r="F57" s="1229"/>
      <c r="G57" s="1229"/>
      <c r="H57" s="1229"/>
      <c r="I57" s="1229"/>
      <c r="J57" s="1230"/>
      <c r="K57" s="82" t="s">
        <v>604</v>
      </c>
      <c r="L57" s="83" t="s">
        <v>604</v>
      </c>
      <c r="M57" s="83" t="s">
        <v>604</v>
      </c>
      <c r="N57" s="83" t="s">
        <v>604</v>
      </c>
      <c r="O57" s="84" t="s">
        <v>604</v>
      </c>
    </row>
    <row r="58" spans="1:21" ht="31.5" customHeight="1" thickBot="1" x14ac:dyDescent="0.2">
      <c r="B58" s="1226"/>
      <c r="C58" s="1227"/>
      <c r="D58" s="1231" t="s">
        <v>26</v>
      </c>
      <c r="E58" s="1232"/>
      <c r="F58" s="1232"/>
      <c r="G58" s="1232"/>
      <c r="H58" s="1232"/>
      <c r="I58" s="1232"/>
      <c r="J58" s="1233"/>
      <c r="K58" s="85" t="s">
        <v>604</v>
      </c>
      <c r="L58" s="86" t="s">
        <v>604</v>
      </c>
      <c r="M58" s="86" t="s">
        <v>604</v>
      </c>
      <c r="N58" s="86" t="s">
        <v>604</v>
      </c>
      <c r="O58" s="87" t="s">
        <v>604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J8NfPkdgIFHx+KCuUcLMELHpy2ECvvAQhN1dtSBK2G3FTLUsk6rxpmxc6OKH987FKbgZ8x9SamvFi6QtZcjQQ==" saltValue="U5J1KTBhitFYa5Ok/c2k8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16" zoomScale="55" zoomScaleNormal="55" zoomScaleSheetLayoutView="100" workbookViewId="0">
      <selection activeCell="S45" sqref="S45"/>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555</v>
      </c>
      <c r="J40" s="99" t="s">
        <v>556</v>
      </c>
      <c r="K40" s="99" t="s">
        <v>557</v>
      </c>
      <c r="L40" s="99" t="s">
        <v>558</v>
      </c>
      <c r="M40" s="100" t="s">
        <v>559</v>
      </c>
    </row>
    <row r="41" spans="2:13" ht="27.75" customHeight="1" x14ac:dyDescent="0.15">
      <c r="B41" s="1234" t="s">
        <v>29</v>
      </c>
      <c r="C41" s="1235"/>
      <c r="D41" s="101"/>
      <c r="E41" s="1240" t="s">
        <v>30</v>
      </c>
      <c r="F41" s="1240"/>
      <c r="G41" s="1240"/>
      <c r="H41" s="1241"/>
      <c r="I41" s="102">
        <v>13833</v>
      </c>
      <c r="J41" s="103">
        <v>14513</v>
      </c>
      <c r="K41" s="103">
        <v>14681</v>
      </c>
      <c r="L41" s="103">
        <v>14914</v>
      </c>
      <c r="M41" s="104">
        <v>14933</v>
      </c>
    </row>
    <row r="42" spans="2:13" ht="27.75" customHeight="1" x14ac:dyDescent="0.15">
      <c r="B42" s="1236"/>
      <c r="C42" s="1237"/>
      <c r="D42" s="105"/>
      <c r="E42" s="1242" t="s">
        <v>31</v>
      </c>
      <c r="F42" s="1242"/>
      <c r="G42" s="1242"/>
      <c r="H42" s="1243"/>
      <c r="I42" s="106" t="s">
        <v>514</v>
      </c>
      <c r="J42" s="107" t="s">
        <v>514</v>
      </c>
      <c r="K42" s="107" t="s">
        <v>514</v>
      </c>
      <c r="L42" s="107" t="s">
        <v>514</v>
      </c>
      <c r="M42" s="108" t="s">
        <v>514</v>
      </c>
    </row>
    <row r="43" spans="2:13" ht="27.75" customHeight="1" x14ac:dyDescent="0.15">
      <c r="B43" s="1236"/>
      <c r="C43" s="1237"/>
      <c r="D43" s="105"/>
      <c r="E43" s="1242" t="s">
        <v>32</v>
      </c>
      <c r="F43" s="1242"/>
      <c r="G43" s="1242"/>
      <c r="H43" s="1243"/>
      <c r="I43" s="106">
        <v>2947</v>
      </c>
      <c r="J43" s="107">
        <v>2734</v>
      </c>
      <c r="K43" s="107">
        <v>2616</v>
      </c>
      <c r="L43" s="107">
        <v>2563</v>
      </c>
      <c r="M43" s="108">
        <v>2440</v>
      </c>
    </row>
    <row r="44" spans="2:13" ht="27.75" customHeight="1" x14ac:dyDescent="0.15">
      <c r="B44" s="1236"/>
      <c r="C44" s="1237"/>
      <c r="D44" s="105"/>
      <c r="E44" s="1242" t="s">
        <v>33</v>
      </c>
      <c r="F44" s="1242"/>
      <c r="G44" s="1242"/>
      <c r="H44" s="1243"/>
      <c r="I44" s="106">
        <v>207</v>
      </c>
      <c r="J44" s="107">
        <v>201</v>
      </c>
      <c r="K44" s="107">
        <v>190</v>
      </c>
      <c r="L44" s="107">
        <v>121</v>
      </c>
      <c r="M44" s="108">
        <v>160</v>
      </c>
    </row>
    <row r="45" spans="2:13" ht="27.75" customHeight="1" x14ac:dyDescent="0.15">
      <c r="B45" s="1236"/>
      <c r="C45" s="1237"/>
      <c r="D45" s="105"/>
      <c r="E45" s="1242" t="s">
        <v>34</v>
      </c>
      <c r="F45" s="1242"/>
      <c r="G45" s="1242"/>
      <c r="H45" s="1243"/>
      <c r="I45" s="106">
        <v>1649</v>
      </c>
      <c r="J45" s="107">
        <v>1579</v>
      </c>
      <c r="K45" s="107">
        <v>1582</v>
      </c>
      <c r="L45" s="107">
        <v>1530</v>
      </c>
      <c r="M45" s="108">
        <v>1601</v>
      </c>
    </row>
    <row r="46" spans="2:13" ht="27.75" customHeight="1" x14ac:dyDescent="0.15">
      <c r="B46" s="1236"/>
      <c r="C46" s="1237"/>
      <c r="D46" s="109"/>
      <c r="E46" s="1242" t="s">
        <v>35</v>
      </c>
      <c r="F46" s="1242"/>
      <c r="G46" s="1242"/>
      <c r="H46" s="1243"/>
      <c r="I46" s="106">
        <v>380</v>
      </c>
      <c r="J46" s="107">
        <v>251</v>
      </c>
      <c r="K46" s="107">
        <v>124</v>
      </c>
      <c r="L46" s="107" t="s">
        <v>514</v>
      </c>
      <c r="M46" s="108" t="s">
        <v>514</v>
      </c>
    </row>
    <row r="47" spans="2:13" ht="27.75" customHeight="1" x14ac:dyDescent="0.15">
      <c r="B47" s="1236"/>
      <c r="C47" s="1237"/>
      <c r="D47" s="110"/>
      <c r="E47" s="1244" t="s">
        <v>36</v>
      </c>
      <c r="F47" s="1245"/>
      <c r="G47" s="1245"/>
      <c r="H47" s="1246"/>
      <c r="I47" s="106" t="s">
        <v>514</v>
      </c>
      <c r="J47" s="107" t="s">
        <v>514</v>
      </c>
      <c r="K47" s="107" t="s">
        <v>514</v>
      </c>
      <c r="L47" s="107" t="s">
        <v>514</v>
      </c>
      <c r="M47" s="108" t="s">
        <v>514</v>
      </c>
    </row>
    <row r="48" spans="2:13" ht="27.75" customHeight="1" x14ac:dyDescent="0.15">
      <c r="B48" s="1236"/>
      <c r="C48" s="1237"/>
      <c r="D48" s="105"/>
      <c r="E48" s="1242" t="s">
        <v>37</v>
      </c>
      <c r="F48" s="1242"/>
      <c r="G48" s="1242"/>
      <c r="H48" s="1243"/>
      <c r="I48" s="106" t="s">
        <v>514</v>
      </c>
      <c r="J48" s="107" t="s">
        <v>514</v>
      </c>
      <c r="K48" s="107" t="s">
        <v>514</v>
      </c>
      <c r="L48" s="107" t="s">
        <v>514</v>
      </c>
      <c r="M48" s="108" t="s">
        <v>514</v>
      </c>
    </row>
    <row r="49" spans="2:13" ht="27.75" customHeight="1" x14ac:dyDescent="0.15">
      <c r="B49" s="1238"/>
      <c r="C49" s="1239"/>
      <c r="D49" s="105"/>
      <c r="E49" s="1242" t="s">
        <v>38</v>
      </c>
      <c r="F49" s="1242"/>
      <c r="G49" s="1242"/>
      <c r="H49" s="1243"/>
      <c r="I49" s="106" t="s">
        <v>514</v>
      </c>
      <c r="J49" s="107" t="s">
        <v>514</v>
      </c>
      <c r="K49" s="107" t="s">
        <v>514</v>
      </c>
      <c r="L49" s="107" t="s">
        <v>514</v>
      </c>
      <c r="M49" s="108" t="s">
        <v>514</v>
      </c>
    </row>
    <row r="50" spans="2:13" ht="27.75" customHeight="1" x14ac:dyDescent="0.15">
      <c r="B50" s="1247" t="s">
        <v>39</v>
      </c>
      <c r="C50" s="1248"/>
      <c r="D50" s="111"/>
      <c r="E50" s="1242" t="s">
        <v>40</v>
      </c>
      <c r="F50" s="1242"/>
      <c r="G50" s="1242"/>
      <c r="H50" s="1243"/>
      <c r="I50" s="106">
        <v>3074</v>
      </c>
      <c r="J50" s="107">
        <v>3308</v>
      </c>
      <c r="K50" s="107">
        <v>3314</v>
      </c>
      <c r="L50" s="107">
        <v>3289</v>
      </c>
      <c r="M50" s="108">
        <v>2914</v>
      </c>
    </row>
    <row r="51" spans="2:13" ht="27.75" customHeight="1" x14ac:dyDescent="0.15">
      <c r="B51" s="1236"/>
      <c r="C51" s="1237"/>
      <c r="D51" s="105"/>
      <c r="E51" s="1242" t="s">
        <v>41</v>
      </c>
      <c r="F51" s="1242"/>
      <c r="G51" s="1242"/>
      <c r="H51" s="1243"/>
      <c r="I51" s="106">
        <v>696</v>
      </c>
      <c r="J51" s="107">
        <v>633</v>
      </c>
      <c r="K51" s="107">
        <v>544</v>
      </c>
      <c r="L51" s="107">
        <v>478</v>
      </c>
      <c r="M51" s="108">
        <v>440</v>
      </c>
    </row>
    <row r="52" spans="2:13" ht="27.75" customHeight="1" x14ac:dyDescent="0.15">
      <c r="B52" s="1238"/>
      <c r="C52" s="1239"/>
      <c r="D52" s="105"/>
      <c r="E52" s="1242" t="s">
        <v>42</v>
      </c>
      <c r="F52" s="1242"/>
      <c r="G52" s="1242"/>
      <c r="H52" s="1243"/>
      <c r="I52" s="106">
        <v>10306</v>
      </c>
      <c r="J52" s="107">
        <v>11691</v>
      </c>
      <c r="K52" s="107">
        <v>12132</v>
      </c>
      <c r="L52" s="107">
        <v>12026</v>
      </c>
      <c r="M52" s="108">
        <v>12006</v>
      </c>
    </row>
    <row r="53" spans="2:13" ht="27.75" customHeight="1" thickBot="1" x14ac:dyDescent="0.2">
      <c r="B53" s="1249" t="s">
        <v>43</v>
      </c>
      <c r="C53" s="1250"/>
      <c r="D53" s="112"/>
      <c r="E53" s="1251" t="s">
        <v>44</v>
      </c>
      <c r="F53" s="1251"/>
      <c r="G53" s="1251"/>
      <c r="H53" s="1252"/>
      <c r="I53" s="113">
        <v>4939</v>
      </c>
      <c r="J53" s="114">
        <v>3647</v>
      </c>
      <c r="K53" s="114">
        <v>3204</v>
      </c>
      <c r="L53" s="114">
        <v>3337</v>
      </c>
      <c r="M53" s="115">
        <v>3773</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OeWNew314GFEiEP7tDMEQVsY0TX+6KceS5dThIY+AcFuD03P3xPlVTCymypih52T+fduig/cqtiUPKRXY/FZw==" saltValue="8UK4M4kqKafwx1NbB2ni9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election activeCell="G63" sqref="G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61" t="s">
        <v>47</v>
      </c>
      <c r="D55" s="1261"/>
      <c r="E55" s="1262"/>
      <c r="F55" s="127">
        <v>553</v>
      </c>
      <c r="G55" s="127">
        <v>553</v>
      </c>
      <c r="H55" s="128">
        <v>553</v>
      </c>
    </row>
    <row r="56" spans="2:8" ht="52.5" customHeight="1" x14ac:dyDescent="0.15">
      <c r="B56" s="129"/>
      <c r="C56" s="1263" t="s">
        <v>48</v>
      </c>
      <c r="D56" s="1263"/>
      <c r="E56" s="1264"/>
      <c r="F56" s="130">
        <v>608</v>
      </c>
      <c r="G56" s="130">
        <v>608</v>
      </c>
      <c r="H56" s="131">
        <v>608</v>
      </c>
    </row>
    <row r="57" spans="2:8" ht="53.25" customHeight="1" x14ac:dyDescent="0.15">
      <c r="B57" s="129"/>
      <c r="C57" s="1265" t="s">
        <v>49</v>
      </c>
      <c r="D57" s="1265"/>
      <c r="E57" s="1266"/>
      <c r="F57" s="132">
        <v>2104</v>
      </c>
      <c r="G57" s="132">
        <v>2079</v>
      </c>
      <c r="H57" s="133">
        <v>1719</v>
      </c>
    </row>
    <row r="58" spans="2:8" ht="45.75" customHeight="1" x14ac:dyDescent="0.15">
      <c r="B58" s="134"/>
      <c r="C58" s="1253" t="s">
        <v>596</v>
      </c>
      <c r="D58" s="1254"/>
      <c r="E58" s="1255"/>
      <c r="F58" s="135">
        <v>1009</v>
      </c>
      <c r="G58" s="135">
        <v>1029</v>
      </c>
      <c r="H58" s="136">
        <v>717</v>
      </c>
    </row>
    <row r="59" spans="2:8" ht="45.75" customHeight="1" x14ac:dyDescent="0.15">
      <c r="B59" s="134"/>
      <c r="C59" s="1253" t="s">
        <v>597</v>
      </c>
      <c r="D59" s="1254"/>
      <c r="E59" s="1255"/>
      <c r="F59" s="135">
        <v>329</v>
      </c>
      <c r="G59" s="135">
        <v>304</v>
      </c>
      <c r="H59" s="136">
        <v>313</v>
      </c>
    </row>
    <row r="60" spans="2:8" ht="45.75" customHeight="1" x14ac:dyDescent="0.15">
      <c r="B60" s="134"/>
      <c r="C60" s="1253" t="s">
        <v>598</v>
      </c>
      <c r="D60" s="1254"/>
      <c r="E60" s="1255"/>
      <c r="F60" s="135">
        <v>298</v>
      </c>
      <c r="G60" s="135">
        <v>286</v>
      </c>
      <c r="H60" s="136">
        <v>287</v>
      </c>
    </row>
    <row r="61" spans="2:8" ht="45.75" customHeight="1" x14ac:dyDescent="0.15">
      <c r="B61" s="134"/>
      <c r="C61" s="1253" t="s">
        <v>599</v>
      </c>
      <c r="D61" s="1254"/>
      <c r="E61" s="1255"/>
      <c r="F61" s="135">
        <v>185</v>
      </c>
      <c r="G61" s="135">
        <v>173</v>
      </c>
      <c r="H61" s="136">
        <v>175</v>
      </c>
    </row>
    <row r="62" spans="2:8" ht="45.75" customHeight="1" thickBot="1" x14ac:dyDescent="0.2">
      <c r="B62" s="137"/>
      <c r="C62" s="1256" t="s">
        <v>600</v>
      </c>
      <c r="D62" s="1257"/>
      <c r="E62" s="1258"/>
      <c r="F62" s="138">
        <v>166</v>
      </c>
      <c r="G62" s="138">
        <v>167</v>
      </c>
      <c r="H62" s="139">
        <v>102</v>
      </c>
    </row>
    <row r="63" spans="2:8" ht="52.5" customHeight="1" thickBot="1" x14ac:dyDescent="0.2">
      <c r="B63" s="140"/>
      <c r="C63" s="1259" t="s">
        <v>50</v>
      </c>
      <c r="D63" s="1259"/>
      <c r="E63" s="1260"/>
      <c r="F63" s="141">
        <v>3265</v>
      </c>
      <c r="G63" s="141">
        <v>3240</v>
      </c>
      <c r="H63" s="142">
        <v>2880</v>
      </c>
    </row>
    <row r="64" spans="2:8" ht="15" customHeight="1" x14ac:dyDescent="0.15"/>
    <row r="65" ht="0" hidden="1" customHeight="1" x14ac:dyDescent="0.15"/>
    <row r="66" ht="0" hidden="1" customHeight="1" x14ac:dyDescent="0.15"/>
  </sheetData>
  <sheetProtection algorithmName="SHA-512" hashValue="nSd6hABA9668KqF514lXKhJVLGNRkJAGw5hKlzvQE6mnKPdl5bgaAzfS24dYXis0ipkaAFoXqPmgxYig6w1adA==" saltValue="S76RAWGLyyxnMX3fcOeD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552</v>
      </c>
      <c r="G2" s="156"/>
      <c r="H2" s="157"/>
    </row>
    <row r="3" spans="1:8" x14ac:dyDescent="0.15">
      <c r="A3" s="153" t="s">
        <v>545</v>
      </c>
      <c r="B3" s="158"/>
      <c r="C3" s="159"/>
      <c r="D3" s="160">
        <v>414745</v>
      </c>
      <c r="E3" s="161"/>
      <c r="F3" s="162">
        <v>132212</v>
      </c>
      <c r="G3" s="163"/>
      <c r="H3" s="164"/>
    </row>
    <row r="4" spans="1:8" x14ac:dyDescent="0.15">
      <c r="A4" s="165"/>
      <c r="B4" s="166"/>
      <c r="C4" s="167"/>
      <c r="D4" s="168">
        <v>164007</v>
      </c>
      <c r="E4" s="169"/>
      <c r="F4" s="170">
        <v>67114</v>
      </c>
      <c r="G4" s="171"/>
      <c r="H4" s="172"/>
    </row>
    <row r="5" spans="1:8" x14ac:dyDescent="0.15">
      <c r="A5" s="153" t="s">
        <v>547</v>
      </c>
      <c r="B5" s="158"/>
      <c r="C5" s="159"/>
      <c r="D5" s="160">
        <v>355269</v>
      </c>
      <c r="E5" s="161"/>
      <c r="F5" s="162">
        <v>93741</v>
      </c>
      <c r="G5" s="163"/>
      <c r="H5" s="164"/>
    </row>
    <row r="6" spans="1:8" x14ac:dyDescent="0.15">
      <c r="A6" s="165"/>
      <c r="B6" s="166"/>
      <c r="C6" s="167"/>
      <c r="D6" s="168">
        <v>132566</v>
      </c>
      <c r="E6" s="169"/>
      <c r="F6" s="170">
        <v>46285</v>
      </c>
      <c r="G6" s="171"/>
      <c r="H6" s="172"/>
    </row>
    <row r="7" spans="1:8" x14ac:dyDescent="0.15">
      <c r="A7" s="153" t="s">
        <v>548</v>
      </c>
      <c r="B7" s="158"/>
      <c r="C7" s="159"/>
      <c r="D7" s="160">
        <v>339732</v>
      </c>
      <c r="E7" s="161"/>
      <c r="F7" s="162">
        <v>107537</v>
      </c>
      <c r="G7" s="163"/>
      <c r="H7" s="164"/>
    </row>
    <row r="8" spans="1:8" x14ac:dyDescent="0.15">
      <c r="A8" s="165"/>
      <c r="B8" s="166"/>
      <c r="C8" s="167"/>
      <c r="D8" s="168">
        <v>111367</v>
      </c>
      <c r="E8" s="169"/>
      <c r="F8" s="170">
        <v>57923</v>
      </c>
      <c r="G8" s="171"/>
      <c r="H8" s="172"/>
    </row>
    <row r="9" spans="1:8" x14ac:dyDescent="0.15">
      <c r="A9" s="153" t="s">
        <v>549</v>
      </c>
      <c r="B9" s="158"/>
      <c r="C9" s="159"/>
      <c r="D9" s="160">
        <v>394361</v>
      </c>
      <c r="E9" s="161"/>
      <c r="F9" s="162">
        <v>113913</v>
      </c>
      <c r="G9" s="163"/>
      <c r="H9" s="164"/>
    </row>
    <row r="10" spans="1:8" x14ac:dyDescent="0.15">
      <c r="A10" s="165"/>
      <c r="B10" s="166"/>
      <c r="C10" s="167"/>
      <c r="D10" s="168">
        <v>106347</v>
      </c>
      <c r="E10" s="169"/>
      <c r="F10" s="170">
        <v>53160</v>
      </c>
      <c r="G10" s="171"/>
      <c r="H10" s="172"/>
    </row>
    <row r="11" spans="1:8" x14ac:dyDescent="0.15">
      <c r="A11" s="153" t="s">
        <v>550</v>
      </c>
      <c r="B11" s="158"/>
      <c r="C11" s="159"/>
      <c r="D11" s="160">
        <v>346122</v>
      </c>
      <c r="E11" s="161"/>
      <c r="F11" s="162">
        <v>115050</v>
      </c>
      <c r="G11" s="163"/>
      <c r="H11" s="164"/>
    </row>
    <row r="12" spans="1:8" x14ac:dyDescent="0.15">
      <c r="A12" s="165"/>
      <c r="B12" s="166"/>
      <c r="C12" s="173"/>
      <c r="D12" s="168">
        <v>156716</v>
      </c>
      <c r="E12" s="169"/>
      <c r="F12" s="170">
        <v>53792</v>
      </c>
      <c r="G12" s="171"/>
      <c r="H12" s="172"/>
    </row>
    <row r="13" spans="1:8" x14ac:dyDescent="0.15">
      <c r="A13" s="153"/>
      <c r="B13" s="158"/>
      <c r="C13" s="174"/>
      <c r="D13" s="175">
        <v>370046</v>
      </c>
      <c r="E13" s="176"/>
      <c r="F13" s="177">
        <v>112491</v>
      </c>
      <c r="G13" s="178"/>
      <c r="H13" s="164"/>
    </row>
    <row r="14" spans="1:8" x14ac:dyDescent="0.15">
      <c r="A14" s="165"/>
      <c r="B14" s="166"/>
      <c r="C14" s="167"/>
      <c r="D14" s="168">
        <v>134201</v>
      </c>
      <c r="E14" s="169"/>
      <c r="F14" s="170">
        <v>55655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3.92</v>
      </c>
      <c r="C19" s="179">
        <f>ROUND(VALUE(SUBSTITUTE(実質収支比率等に係る経年分析!G$48,"▲","-")),2)</f>
        <v>3.02</v>
      </c>
      <c r="D19" s="179">
        <f>ROUND(VALUE(SUBSTITUTE(実質収支比率等に係る経年分析!H$48,"▲","-")),2)</f>
        <v>2.7</v>
      </c>
      <c r="E19" s="179">
        <f>ROUND(VALUE(SUBSTITUTE(実質収支比率等に係る経年分析!I$48,"▲","-")),2)</f>
        <v>3.19</v>
      </c>
      <c r="F19" s="179">
        <f>ROUND(VALUE(SUBSTITUTE(実質収支比率等に係る経年分析!J$48,"▲","-")),2)</f>
        <v>2.93</v>
      </c>
    </row>
    <row r="20" spans="1:11" x14ac:dyDescent="0.15">
      <c r="A20" s="179" t="s">
        <v>54</v>
      </c>
      <c r="B20" s="179">
        <f>ROUND(VALUE(SUBSTITUTE(実質収支比率等に係る経年分析!F$47,"▲","-")),2)</f>
        <v>8.76</v>
      </c>
      <c r="C20" s="179">
        <f>ROUND(VALUE(SUBSTITUTE(実質収支比率等に係る経年分析!G$47,"▲","-")),2)</f>
        <v>9.1199999999999992</v>
      </c>
      <c r="D20" s="179">
        <f>ROUND(VALUE(SUBSTITUTE(実質収支比率等に係る経年分析!H$47,"▲","-")),2)</f>
        <v>9.14</v>
      </c>
      <c r="E20" s="179">
        <f>ROUND(VALUE(SUBSTITUTE(実質収支比率等に係る経年分析!I$47,"▲","-")),2)</f>
        <v>9.2200000000000006</v>
      </c>
      <c r="F20" s="179">
        <f>ROUND(VALUE(SUBSTITUTE(実質収支比率等に係る経年分析!J$47,"▲","-")),2)</f>
        <v>9.25</v>
      </c>
    </row>
    <row r="21" spans="1:11" x14ac:dyDescent="0.15">
      <c r="A21" s="179" t="s">
        <v>55</v>
      </c>
      <c r="B21" s="179">
        <f>IF(ISNUMBER(VALUE(SUBSTITUTE(実質収支比率等に係る経年分析!F$49,"▲","-"))),ROUND(VALUE(SUBSTITUTE(実質収支比率等に係る経年分析!F$49,"▲","-")),2),NA())</f>
        <v>-0.25</v>
      </c>
      <c r="C21" s="179">
        <f>IF(ISNUMBER(VALUE(SUBSTITUTE(実質収支比率等に係る経年分析!G$49,"▲","-"))),ROUND(VALUE(SUBSTITUTE(実質収支比率等に係る経年分析!G$49,"▲","-")),2),NA())</f>
        <v>-0.57999999999999996</v>
      </c>
      <c r="D21" s="179">
        <f>IF(ISNUMBER(VALUE(SUBSTITUTE(実質収支比率等に係る経年分析!H$49,"▲","-"))),ROUND(VALUE(SUBSTITUTE(実質収支比率等に係る経年分析!H$49,"▲","-")),2),NA())</f>
        <v>-0.33</v>
      </c>
      <c r="E21" s="179">
        <f>IF(ISNUMBER(VALUE(SUBSTITUTE(実質収支比率等に係る経年分析!I$49,"▲","-"))),ROUND(VALUE(SUBSTITUTE(実質収支比率等に係る経年分析!I$49,"▲","-")),2),NA())</f>
        <v>0.47</v>
      </c>
      <c r="F21" s="179">
        <f>IF(ISNUMBER(VALUE(SUBSTITUTE(実質収支比率等に係る経年分析!J$49,"▲","-"))),ROUND(VALUE(SUBSTITUTE(実質収支比率等に係る経年分析!J$49,"▲","-")),2),NA())</f>
        <v>-0.27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水力発電事業特別会計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農業研修施設事業特別会計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老人保健施設事業特別会計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白金泉源事業特別会計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0.14000000000000001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0.14000000000000001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0.16</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3.37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3.18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2.62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2.4300000000000002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3.91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2.69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3.17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2.91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6.24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7.42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9.1999999999999993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10.78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12.23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1299</v>
      </c>
      <c r="E42" s="181"/>
      <c r="F42" s="181"/>
      <c r="G42" s="181">
        <f>'実質公債費比率（分子）の構造'!L$52</f>
        <v>1236</v>
      </c>
      <c r="H42" s="181"/>
      <c r="I42" s="181"/>
      <c r="J42" s="181">
        <f>'実質公債費比率（分子）の構造'!M$52</f>
        <v>1273</v>
      </c>
      <c r="K42" s="181"/>
      <c r="L42" s="181"/>
      <c r="M42" s="181">
        <f>'実質公債費比率（分子）の構造'!N$52</f>
        <v>1251</v>
      </c>
      <c r="N42" s="181"/>
      <c r="O42" s="181"/>
      <c r="P42" s="181">
        <f>'実質公債費比率（分子）の構造'!O$52</f>
        <v>1297</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3</v>
      </c>
      <c r="C44" s="181"/>
      <c r="D44" s="181"/>
      <c r="E44" s="181">
        <f>'実質公債費比率（分子）の構造'!L$50</f>
        <v>3</v>
      </c>
      <c r="F44" s="181"/>
      <c r="G44" s="181"/>
      <c r="H44" s="181">
        <f>'実質公債費比率（分子）の構造'!M$50</f>
        <v>2</v>
      </c>
      <c r="I44" s="181"/>
      <c r="J44" s="181"/>
      <c r="K44" s="181">
        <f>'実質公債費比率（分子）の構造'!N$50</f>
        <v>2</v>
      </c>
      <c r="L44" s="181"/>
      <c r="M44" s="181"/>
      <c r="N44" s="181">
        <f>'実質公債費比率（分子）の構造'!O$50</f>
        <v>1</v>
      </c>
      <c r="O44" s="181"/>
      <c r="P44" s="181"/>
    </row>
    <row r="45" spans="1:16" x14ac:dyDescent="0.15">
      <c r="A45" s="181" t="s">
        <v>65</v>
      </c>
      <c r="B45" s="181">
        <f>'実質公債費比率（分子）の構造'!K$49</f>
        <v>40</v>
      </c>
      <c r="C45" s="181"/>
      <c r="D45" s="181"/>
      <c r="E45" s="181">
        <f>'実質公債費比率（分子）の構造'!L$49</f>
        <v>31</v>
      </c>
      <c r="F45" s="181"/>
      <c r="G45" s="181"/>
      <c r="H45" s="181">
        <f>'実質公債費比率（分子）の構造'!M$49</f>
        <v>36</v>
      </c>
      <c r="I45" s="181"/>
      <c r="J45" s="181"/>
      <c r="K45" s="181">
        <f>'実質公債費比率（分子）の構造'!N$49</f>
        <v>38</v>
      </c>
      <c r="L45" s="181"/>
      <c r="M45" s="181"/>
      <c r="N45" s="181">
        <f>'実質公債費比率（分子）の構造'!O$49</f>
        <v>30</v>
      </c>
      <c r="O45" s="181"/>
      <c r="P45" s="181"/>
    </row>
    <row r="46" spans="1:16" x14ac:dyDescent="0.15">
      <c r="A46" s="181" t="s">
        <v>66</v>
      </c>
      <c r="B46" s="181">
        <f>'実質公債費比率（分子）の構造'!K$48</f>
        <v>338</v>
      </c>
      <c r="C46" s="181"/>
      <c r="D46" s="181"/>
      <c r="E46" s="181">
        <f>'実質公債費比率（分子）の構造'!L$48</f>
        <v>305</v>
      </c>
      <c r="F46" s="181"/>
      <c r="G46" s="181"/>
      <c r="H46" s="181">
        <f>'実質公債費比率（分子）の構造'!M$48</f>
        <v>275</v>
      </c>
      <c r="I46" s="181"/>
      <c r="J46" s="181"/>
      <c r="K46" s="181">
        <f>'実質公債費比率（分子）の構造'!N$48</f>
        <v>259</v>
      </c>
      <c r="L46" s="181"/>
      <c r="M46" s="181"/>
      <c r="N46" s="181">
        <f>'実質公債費比率（分子）の構造'!O$48</f>
        <v>253</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1352</v>
      </c>
      <c r="C49" s="181"/>
      <c r="D49" s="181"/>
      <c r="E49" s="181">
        <f>'実質公債費比率（分子）の構造'!L$45</f>
        <v>1336</v>
      </c>
      <c r="F49" s="181"/>
      <c r="G49" s="181"/>
      <c r="H49" s="181">
        <f>'実質公債費比率（分子）の構造'!M$45</f>
        <v>1432</v>
      </c>
      <c r="I49" s="181"/>
      <c r="J49" s="181"/>
      <c r="K49" s="181">
        <f>'実質公債費比率（分子）の構造'!N$45</f>
        <v>1459</v>
      </c>
      <c r="L49" s="181"/>
      <c r="M49" s="181"/>
      <c r="N49" s="181">
        <f>'実質公債費比率（分子）の構造'!O$45</f>
        <v>1520</v>
      </c>
      <c r="O49" s="181"/>
      <c r="P49" s="181"/>
    </row>
    <row r="50" spans="1:16" x14ac:dyDescent="0.15">
      <c r="A50" s="181" t="s">
        <v>70</v>
      </c>
      <c r="B50" s="181" t="e">
        <f>NA()</f>
        <v>#N/A</v>
      </c>
      <c r="C50" s="181">
        <f>IF(ISNUMBER('実質公債費比率（分子）の構造'!K$53),'実質公債費比率（分子）の構造'!K$53,NA())</f>
        <v>434</v>
      </c>
      <c r="D50" s="181" t="e">
        <f>NA()</f>
        <v>#N/A</v>
      </c>
      <c r="E50" s="181" t="e">
        <f>NA()</f>
        <v>#N/A</v>
      </c>
      <c r="F50" s="181">
        <f>IF(ISNUMBER('実質公債費比率（分子）の構造'!L$53),'実質公債費比率（分子）の構造'!L$53,NA())</f>
        <v>439</v>
      </c>
      <c r="G50" s="181" t="e">
        <f>NA()</f>
        <v>#N/A</v>
      </c>
      <c r="H50" s="181" t="e">
        <f>NA()</f>
        <v>#N/A</v>
      </c>
      <c r="I50" s="181">
        <f>IF(ISNUMBER('実質公債費比率（分子）の構造'!M$53),'実質公債費比率（分子）の構造'!M$53,NA())</f>
        <v>472</v>
      </c>
      <c r="J50" s="181" t="e">
        <f>NA()</f>
        <v>#N/A</v>
      </c>
      <c r="K50" s="181" t="e">
        <f>NA()</f>
        <v>#N/A</v>
      </c>
      <c r="L50" s="181">
        <f>IF(ISNUMBER('実質公債費比率（分子）の構造'!N$53),'実質公債費比率（分子）の構造'!N$53,NA())</f>
        <v>507</v>
      </c>
      <c r="M50" s="181" t="e">
        <f>NA()</f>
        <v>#N/A</v>
      </c>
      <c r="N50" s="181" t="e">
        <f>NA()</f>
        <v>#N/A</v>
      </c>
      <c r="O50" s="181">
        <f>IF(ISNUMBER('実質公債費比率（分子）の構造'!O$53),'実質公債費比率（分子）の構造'!O$53,NA())</f>
        <v>507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10306</v>
      </c>
      <c r="E56" s="180"/>
      <c r="F56" s="180"/>
      <c r="G56" s="180">
        <f>'将来負担比率（分子）の構造'!J$52</f>
        <v>11691</v>
      </c>
      <c r="H56" s="180"/>
      <c r="I56" s="180"/>
      <c r="J56" s="180">
        <f>'将来負担比率（分子）の構造'!K$52</f>
        <v>12132</v>
      </c>
      <c r="K56" s="180"/>
      <c r="L56" s="180"/>
      <c r="M56" s="180">
        <f>'将来負担比率（分子）の構造'!L$52</f>
        <v>12026</v>
      </c>
      <c r="N56" s="180"/>
      <c r="O56" s="180"/>
      <c r="P56" s="180">
        <f>'将来負担比率（分子）の構造'!M$52</f>
        <v>12006</v>
      </c>
    </row>
    <row r="57" spans="1:16" x14ac:dyDescent="0.15">
      <c r="A57" s="180" t="s">
        <v>41</v>
      </c>
      <c r="B57" s="180"/>
      <c r="C57" s="180"/>
      <c r="D57" s="180">
        <f>'将来負担比率（分子）の構造'!I$51</f>
        <v>696</v>
      </c>
      <c r="E57" s="180"/>
      <c r="F57" s="180"/>
      <c r="G57" s="180">
        <f>'将来負担比率（分子）の構造'!J$51</f>
        <v>633</v>
      </c>
      <c r="H57" s="180"/>
      <c r="I57" s="180"/>
      <c r="J57" s="180">
        <f>'将来負担比率（分子）の構造'!K$51</f>
        <v>544</v>
      </c>
      <c r="K57" s="180"/>
      <c r="L57" s="180"/>
      <c r="M57" s="180">
        <f>'将来負担比率（分子）の構造'!L$51</f>
        <v>478</v>
      </c>
      <c r="N57" s="180"/>
      <c r="O57" s="180"/>
      <c r="P57" s="180">
        <f>'将来負担比率（分子）の構造'!M$51</f>
        <v>440</v>
      </c>
    </row>
    <row r="58" spans="1:16" x14ac:dyDescent="0.15">
      <c r="A58" s="180" t="s">
        <v>40</v>
      </c>
      <c r="B58" s="180"/>
      <c r="C58" s="180"/>
      <c r="D58" s="180">
        <f>'将来負担比率（分子）の構造'!I$50</f>
        <v>3074</v>
      </c>
      <c r="E58" s="180"/>
      <c r="F58" s="180"/>
      <c r="G58" s="180">
        <f>'将来負担比率（分子）の構造'!J$50</f>
        <v>3308</v>
      </c>
      <c r="H58" s="180"/>
      <c r="I58" s="180"/>
      <c r="J58" s="180">
        <f>'将来負担比率（分子）の構造'!K$50</f>
        <v>3314</v>
      </c>
      <c r="K58" s="180"/>
      <c r="L58" s="180"/>
      <c r="M58" s="180">
        <f>'将来負担比率（分子）の構造'!L$50</f>
        <v>3289</v>
      </c>
      <c r="N58" s="180"/>
      <c r="O58" s="180"/>
      <c r="P58" s="180">
        <f>'将来負担比率（分子）の構造'!M$50</f>
        <v>2914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380</v>
      </c>
      <c r="C61" s="180"/>
      <c r="D61" s="180"/>
      <c r="E61" s="180">
        <f>'将来負担比率（分子）の構造'!J$46</f>
        <v>251</v>
      </c>
      <c r="F61" s="180"/>
      <c r="G61" s="180"/>
      <c r="H61" s="180">
        <f>'将来負担比率（分子）の構造'!K$46</f>
        <v>124</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1649</v>
      </c>
      <c r="C62" s="180"/>
      <c r="D62" s="180"/>
      <c r="E62" s="180">
        <f>'将来負担比率（分子）の構造'!J$45</f>
        <v>1579</v>
      </c>
      <c r="F62" s="180"/>
      <c r="G62" s="180"/>
      <c r="H62" s="180">
        <f>'将来負担比率（分子）の構造'!K$45</f>
        <v>1582</v>
      </c>
      <c r="I62" s="180"/>
      <c r="J62" s="180"/>
      <c r="K62" s="180">
        <f>'将来負担比率（分子）の構造'!L$45</f>
        <v>1530</v>
      </c>
      <c r="L62" s="180"/>
      <c r="M62" s="180"/>
      <c r="N62" s="180">
        <f>'将来負担比率（分子）の構造'!M$45</f>
        <v>1601</v>
      </c>
      <c r="O62" s="180"/>
      <c r="P62" s="180"/>
    </row>
    <row r="63" spans="1:16" x14ac:dyDescent="0.15">
      <c r="A63" s="180" t="s">
        <v>33</v>
      </c>
      <c r="B63" s="180">
        <f>'将来負担比率（分子）の構造'!I$44</f>
        <v>207</v>
      </c>
      <c r="C63" s="180"/>
      <c r="D63" s="180"/>
      <c r="E63" s="180">
        <f>'将来負担比率（分子）の構造'!J$44</f>
        <v>201</v>
      </c>
      <c r="F63" s="180"/>
      <c r="G63" s="180"/>
      <c r="H63" s="180">
        <f>'将来負担比率（分子）の構造'!K$44</f>
        <v>190</v>
      </c>
      <c r="I63" s="180"/>
      <c r="J63" s="180"/>
      <c r="K63" s="180">
        <f>'将来負担比率（分子）の構造'!L$44</f>
        <v>121</v>
      </c>
      <c r="L63" s="180"/>
      <c r="M63" s="180"/>
      <c r="N63" s="180">
        <f>'将来負担比率（分子）の構造'!M$44</f>
        <v>160</v>
      </c>
      <c r="O63" s="180"/>
      <c r="P63" s="180"/>
    </row>
    <row r="64" spans="1:16" x14ac:dyDescent="0.15">
      <c r="A64" s="180" t="s">
        <v>32</v>
      </c>
      <c r="B64" s="180">
        <f>'将来負担比率（分子）の構造'!I$43</f>
        <v>2947</v>
      </c>
      <c r="C64" s="180"/>
      <c r="D64" s="180"/>
      <c r="E64" s="180">
        <f>'将来負担比率（分子）の構造'!J$43</f>
        <v>2734</v>
      </c>
      <c r="F64" s="180"/>
      <c r="G64" s="180"/>
      <c r="H64" s="180">
        <f>'将来負担比率（分子）の構造'!K$43</f>
        <v>2616</v>
      </c>
      <c r="I64" s="180"/>
      <c r="J64" s="180"/>
      <c r="K64" s="180">
        <f>'将来負担比率（分子）の構造'!L$43</f>
        <v>2563</v>
      </c>
      <c r="L64" s="180"/>
      <c r="M64" s="180"/>
      <c r="N64" s="180">
        <f>'将来負担比率（分子）の構造'!M$43</f>
        <v>2440</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13833</v>
      </c>
      <c r="C66" s="180"/>
      <c r="D66" s="180"/>
      <c r="E66" s="180">
        <f>'将来負担比率（分子）の構造'!J$41</f>
        <v>14513</v>
      </c>
      <c r="F66" s="180"/>
      <c r="G66" s="180"/>
      <c r="H66" s="180">
        <f>'将来負担比率（分子）の構造'!K$41</f>
        <v>14681</v>
      </c>
      <c r="I66" s="180"/>
      <c r="J66" s="180"/>
      <c r="K66" s="180">
        <f>'将来負担比率（分子）の構造'!L$41</f>
        <v>14914</v>
      </c>
      <c r="L66" s="180"/>
      <c r="M66" s="180"/>
      <c r="N66" s="180">
        <f>'将来負担比率（分子）の構造'!M$41</f>
        <v>14933</v>
      </c>
      <c r="O66" s="180"/>
      <c r="P66" s="180"/>
    </row>
    <row r="67" spans="1:16" x14ac:dyDescent="0.15">
      <c r="A67" s="180" t="s">
        <v>74</v>
      </c>
      <c r="B67" s="180" t="e">
        <f>NA()</f>
        <v>#N/A</v>
      </c>
      <c r="C67" s="180">
        <f>IF(ISNUMBER('将来負担比率（分子）の構造'!I$53), IF('将来負担比率（分子）の構造'!I$53 &lt; 0, 0, '将来負担比率（分子）の構造'!I$53), NA())</f>
        <v>4939</v>
      </c>
      <c r="D67" s="180" t="e">
        <f>NA()</f>
        <v>#N/A</v>
      </c>
      <c r="E67" s="180" t="e">
        <f>NA()</f>
        <v>#N/A</v>
      </c>
      <c r="F67" s="180">
        <f>IF(ISNUMBER('将来負担比率（分子）の構造'!J$53), IF('将来負担比率（分子）の構造'!J$53 &lt; 0, 0, '将来負担比率（分子）の構造'!J$53), NA())</f>
        <v>3647</v>
      </c>
      <c r="G67" s="180" t="e">
        <f>NA()</f>
        <v>#N/A</v>
      </c>
      <c r="H67" s="180" t="e">
        <f>NA()</f>
        <v>#N/A</v>
      </c>
      <c r="I67" s="180">
        <f>IF(ISNUMBER('将来負担比率（分子）の構造'!K$53), IF('将来負担比率（分子）の構造'!K$53 &lt; 0, 0, '将来負担比率（分子）の構造'!K$53), NA())</f>
        <v>3204</v>
      </c>
      <c r="J67" s="180" t="e">
        <f>NA()</f>
        <v>#N/A</v>
      </c>
      <c r="K67" s="180" t="e">
        <f>NA()</f>
        <v>#N/A</v>
      </c>
      <c r="L67" s="180">
        <f>IF(ISNUMBER('将来負担比率（分子）の構造'!L$53), IF('将来負担比率（分子）の構造'!L$53 &lt; 0, 0, '将来負担比率（分子）の構造'!L$53), NA())</f>
        <v>3337</v>
      </c>
      <c r="M67" s="180" t="e">
        <f>NA()</f>
        <v>#N/A</v>
      </c>
      <c r="N67" s="180" t="e">
        <f>NA()</f>
        <v>#N/A</v>
      </c>
      <c r="O67" s="180">
        <f>IF(ISNUMBER('将来負担比率（分子）の構造'!M$53), IF('将来負担比率（分子）の構造'!M$53 &lt; 0, 0, '将来負担比率（分子）の構造'!M$53), NA())</f>
        <v>3773</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553</v>
      </c>
      <c r="C72" s="184">
        <f>基金残高に係る経年分析!G55</f>
        <v>553</v>
      </c>
      <c r="D72" s="184">
        <f>基金残高に係る経年分析!H55</f>
        <v>553</v>
      </c>
    </row>
    <row r="73" spans="1:16" x14ac:dyDescent="0.15">
      <c r="A73" s="183" t="s">
        <v>77</v>
      </c>
      <c r="B73" s="184">
        <f>基金残高に係る経年分析!F56</f>
        <v>608</v>
      </c>
      <c r="C73" s="184">
        <f>基金残高に係る経年分析!G56</f>
        <v>608</v>
      </c>
      <c r="D73" s="184">
        <f>基金残高に係る経年分析!H56</f>
        <v>608</v>
      </c>
    </row>
    <row r="74" spans="1:16" x14ac:dyDescent="0.15">
      <c r="A74" s="183" t="s">
        <v>78</v>
      </c>
      <c r="B74" s="184">
        <f>基金残高に係る経年分析!F57</f>
        <v>2104</v>
      </c>
      <c r="C74" s="184">
        <f>基金残高に係る経年分析!G57</f>
        <v>2079</v>
      </c>
      <c r="D74" s="184">
        <f>基金残高に係る経年分析!H57</f>
        <v>1719</v>
      </c>
    </row>
  </sheetData>
  <sheetProtection algorithmName="SHA-512" hashValue="5JVRwT6uTC7DQKpFL/a3ESocfyeh1skcW0H9YuTpfhINjV3Ul2ODqGzx1aPRBf/2RyKcnu8hUInRLCaWLL+5AA==" saltValue="UTSvc9v7C4bu4TXm+e3g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1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1130131</v>
      </c>
      <c r="S5" s="631"/>
      <c r="T5" s="631"/>
      <c r="U5" s="631"/>
      <c r="V5" s="631"/>
      <c r="W5" s="631"/>
      <c r="X5" s="631"/>
      <c r="Y5" s="632"/>
      <c r="Z5" s="633">
        <v>9.6999999999999993</v>
      </c>
      <c r="AA5" s="633"/>
      <c r="AB5" s="633"/>
      <c r="AC5" s="633"/>
      <c r="AD5" s="634">
        <v>1088510</v>
      </c>
      <c r="AE5" s="634"/>
      <c r="AF5" s="634"/>
      <c r="AG5" s="634"/>
      <c r="AH5" s="634"/>
      <c r="AI5" s="634"/>
      <c r="AJ5" s="634"/>
      <c r="AK5" s="634"/>
      <c r="AL5" s="635">
        <v>18.600000000000001</v>
      </c>
      <c r="AM5" s="636"/>
      <c r="AN5" s="636"/>
      <c r="AO5" s="637"/>
      <c r="AP5" s="627" t="s">
        <v>226</v>
      </c>
      <c r="AQ5" s="628"/>
      <c r="AR5" s="628"/>
      <c r="AS5" s="628"/>
      <c r="AT5" s="628"/>
      <c r="AU5" s="628"/>
      <c r="AV5" s="628"/>
      <c r="AW5" s="628"/>
      <c r="AX5" s="628"/>
      <c r="AY5" s="628"/>
      <c r="AZ5" s="628"/>
      <c r="BA5" s="628"/>
      <c r="BB5" s="628"/>
      <c r="BC5" s="628"/>
      <c r="BD5" s="628"/>
      <c r="BE5" s="628"/>
      <c r="BF5" s="629"/>
      <c r="BG5" s="641">
        <v>1061449</v>
      </c>
      <c r="BH5" s="642"/>
      <c r="BI5" s="642"/>
      <c r="BJ5" s="642"/>
      <c r="BK5" s="642"/>
      <c r="BL5" s="642"/>
      <c r="BM5" s="642"/>
      <c r="BN5" s="643"/>
      <c r="BO5" s="644">
        <v>93.9</v>
      </c>
      <c r="BP5" s="644"/>
      <c r="BQ5" s="644"/>
      <c r="BR5" s="644"/>
      <c r="BS5" s="645">
        <v>15426</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206944</v>
      </c>
      <c r="S6" s="642"/>
      <c r="T6" s="642"/>
      <c r="U6" s="642"/>
      <c r="V6" s="642"/>
      <c r="W6" s="642"/>
      <c r="X6" s="642"/>
      <c r="Y6" s="643"/>
      <c r="Z6" s="644">
        <v>1.8</v>
      </c>
      <c r="AA6" s="644"/>
      <c r="AB6" s="644"/>
      <c r="AC6" s="644"/>
      <c r="AD6" s="645">
        <v>206944</v>
      </c>
      <c r="AE6" s="645"/>
      <c r="AF6" s="645"/>
      <c r="AG6" s="645"/>
      <c r="AH6" s="645"/>
      <c r="AI6" s="645"/>
      <c r="AJ6" s="645"/>
      <c r="AK6" s="645"/>
      <c r="AL6" s="646">
        <v>3.5</v>
      </c>
      <c r="AM6" s="647"/>
      <c r="AN6" s="647"/>
      <c r="AO6" s="648"/>
      <c r="AP6" s="638" t="s">
        <v>231</v>
      </c>
      <c r="AQ6" s="639"/>
      <c r="AR6" s="639"/>
      <c r="AS6" s="639"/>
      <c r="AT6" s="639"/>
      <c r="AU6" s="639"/>
      <c r="AV6" s="639"/>
      <c r="AW6" s="639"/>
      <c r="AX6" s="639"/>
      <c r="AY6" s="639"/>
      <c r="AZ6" s="639"/>
      <c r="BA6" s="639"/>
      <c r="BB6" s="639"/>
      <c r="BC6" s="639"/>
      <c r="BD6" s="639"/>
      <c r="BE6" s="639"/>
      <c r="BF6" s="640"/>
      <c r="BG6" s="641">
        <v>1061449</v>
      </c>
      <c r="BH6" s="642"/>
      <c r="BI6" s="642"/>
      <c r="BJ6" s="642"/>
      <c r="BK6" s="642"/>
      <c r="BL6" s="642"/>
      <c r="BM6" s="642"/>
      <c r="BN6" s="643"/>
      <c r="BO6" s="644">
        <v>93.9</v>
      </c>
      <c r="BP6" s="644"/>
      <c r="BQ6" s="644"/>
      <c r="BR6" s="644"/>
      <c r="BS6" s="645">
        <v>15426</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92990</v>
      </c>
      <c r="CS6" s="642"/>
      <c r="CT6" s="642"/>
      <c r="CU6" s="642"/>
      <c r="CV6" s="642"/>
      <c r="CW6" s="642"/>
      <c r="CX6" s="642"/>
      <c r="CY6" s="643"/>
      <c r="CZ6" s="635">
        <v>0.8</v>
      </c>
      <c r="DA6" s="636"/>
      <c r="DB6" s="636"/>
      <c r="DC6" s="655"/>
      <c r="DD6" s="650" t="s">
        <v>129</v>
      </c>
      <c r="DE6" s="642"/>
      <c r="DF6" s="642"/>
      <c r="DG6" s="642"/>
      <c r="DH6" s="642"/>
      <c r="DI6" s="642"/>
      <c r="DJ6" s="642"/>
      <c r="DK6" s="642"/>
      <c r="DL6" s="642"/>
      <c r="DM6" s="642"/>
      <c r="DN6" s="642"/>
      <c r="DO6" s="642"/>
      <c r="DP6" s="643"/>
      <c r="DQ6" s="650">
        <v>92990</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1452</v>
      </c>
      <c r="S7" s="642"/>
      <c r="T7" s="642"/>
      <c r="U7" s="642"/>
      <c r="V7" s="642"/>
      <c r="W7" s="642"/>
      <c r="X7" s="642"/>
      <c r="Y7" s="643"/>
      <c r="Z7" s="644">
        <v>0</v>
      </c>
      <c r="AA7" s="644"/>
      <c r="AB7" s="644"/>
      <c r="AC7" s="644"/>
      <c r="AD7" s="645">
        <v>1452</v>
      </c>
      <c r="AE7" s="645"/>
      <c r="AF7" s="645"/>
      <c r="AG7" s="645"/>
      <c r="AH7" s="645"/>
      <c r="AI7" s="645"/>
      <c r="AJ7" s="645"/>
      <c r="AK7" s="645"/>
      <c r="AL7" s="646">
        <v>0</v>
      </c>
      <c r="AM7" s="647"/>
      <c r="AN7" s="647"/>
      <c r="AO7" s="648"/>
      <c r="AP7" s="638" t="s">
        <v>234</v>
      </c>
      <c r="AQ7" s="639"/>
      <c r="AR7" s="639"/>
      <c r="AS7" s="639"/>
      <c r="AT7" s="639"/>
      <c r="AU7" s="639"/>
      <c r="AV7" s="639"/>
      <c r="AW7" s="639"/>
      <c r="AX7" s="639"/>
      <c r="AY7" s="639"/>
      <c r="AZ7" s="639"/>
      <c r="BA7" s="639"/>
      <c r="BB7" s="639"/>
      <c r="BC7" s="639"/>
      <c r="BD7" s="639"/>
      <c r="BE7" s="639"/>
      <c r="BF7" s="640"/>
      <c r="BG7" s="641">
        <v>501961</v>
      </c>
      <c r="BH7" s="642"/>
      <c r="BI7" s="642"/>
      <c r="BJ7" s="642"/>
      <c r="BK7" s="642"/>
      <c r="BL7" s="642"/>
      <c r="BM7" s="642"/>
      <c r="BN7" s="643"/>
      <c r="BO7" s="644">
        <v>44.4</v>
      </c>
      <c r="BP7" s="644"/>
      <c r="BQ7" s="644"/>
      <c r="BR7" s="644"/>
      <c r="BS7" s="645">
        <v>15426</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1254537</v>
      </c>
      <c r="CS7" s="642"/>
      <c r="CT7" s="642"/>
      <c r="CU7" s="642"/>
      <c r="CV7" s="642"/>
      <c r="CW7" s="642"/>
      <c r="CX7" s="642"/>
      <c r="CY7" s="643"/>
      <c r="CZ7" s="644">
        <v>10.9</v>
      </c>
      <c r="DA7" s="644"/>
      <c r="DB7" s="644"/>
      <c r="DC7" s="644"/>
      <c r="DD7" s="650">
        <v>39051</v>
      </c>
      <c r="DE7" s="642"/>
      <c r="DF7" s="642"/>
      <c r="DG7" s="642"/>
      <c r="DH7" s="642"/>
      <c r="DI7" s="642"/>
      <c r="DJ7" s="642"/>
      <c r="DK7" s="642"/>
      <c r="DL7" s="642"/>
      <c r="DM7" s="642"/>
      <c r="DN7" s="642"/>
      <c r="DO7" s="642"/>
      <c r="DP7" s="643"/>
      <c r="DQ7" s="650">
        <v>995412</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1963</v>
      </c>
      <c r="S8" s="642"/>
      <c r="T8" s="642"/>
      <c r="U8" s="642"/>
      <c r="V8" s="642"/>
      <c r="W8" s="642"/>
      <c r="X8" s="642"/>
      <c r="Y8" s="643"/>
      <c r="Z8" s="644">
        <v>0</v>
      </c>
      <c r="AA8" s="644"/>
      <c r="AB8" s="644"/>
      <c r="AC8" s="644"/>
      <c r="AD8" s="645">
        <v>1963</v>
      </c>
      <c r="AE8" s="645"/>
      <c r="AF8" s="645"/>
      <c r="AG8" s="645"/>
      <c r="AH8" s="645"/>
      <c r="AI8" s="645"/>
      <c r="AJ8" s="645"/>
      <c r="AK8" s="645"/>
      <c r="AL8" s="646">
        <v>0</v>
      </c>
      <c r="AM8" s="647"/>
      <c r="AN8" s="647"/>
      <c r="AO8" s="648"/>
      <c r="AP8" s="638" t="s">
        <v>237</v>
      </c>
      <c r="AQ8" s="639"/>
      <c r="AR8" s="639"/>
      <c r="AS8" s="639"/>
      <c r="AT8" s="639"/>
      <c r="AU8" s="639"/>
      <c r="AV8" s="639"/>
      <c r="AW8" s="639"/>
      <c r="AX8" s="639"/>
      <c r="AY8" s="639"/>
      <c r="AZ8" s="639"/>
      <c r="BA8" s="639"/>
      <c r="BB8" s="639"/>
      <c r="BC8" s="639"/>
      <c r="BD8" s="639"/>
      <c r="BE8" s="639"/>
      <c r="BF8" s="640"/>
      <c r="BG8" s="641">
        <v>10048</v>
      </c>
      <c r="BH8" s="642"/>
      <c r="BI8" s="642"/>
      <c r="BJ8" s="642"/>
      <c r="BK8" s="642"/>
      <c r="BL8" s="642"/>
      <c r="BM8" s="642"/>
      <c r="BN8" s="643"/>
      <c r="BO8" s="644">
        <v>0.9</v>
      </c>
      <c r="BP8" s="644"/>
      <c r="BQ8" s="644"/>
      <c r="BR8" s="644"/>
      <c r="BS8" s="650" t="s">
        <v>129</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1726906</v>
      </c>
      <c r="CS8" s="642"/>
      <c r="CT8" s="642"/>
      <c r="CU8" s="642"/>
      <c r="CV8" s="642"/>
      <c r="CW8" s="642"/>
      <c r="CX8" s="642"/>
      <c r="CY8" s="643"/>
      <c r="CZ8" s="644">
        <v>15</v>
      </c>
      <c r="DA8" s="644"/>
      <c r="DB8" s="644"/>
      <c r="DC8" s="644"/>
      <c r="DD8" s="650">
        <v>6188</v>
      </c>
      <c r="DE8" s="642"/>
      <c r="DF8" s="642"/>
      <c r="DG8" s="642"/>
      <c r="DH8" s="642"/>
      <c r="DI8" s="642"/>
      <c r="DJ8" s="642"/>
      <c r="DK8" s="642"/>
      <c r="DL8" s="642"/>
      <c r="DM8" s="642"/>
      <c r="DN8" s="642"/>
      <c r="DO8" s="642"/>
      <c r="DP8" s="643"/>
      <c r="DQ8" s="650">
        <v>979276</v>
      </c>
      <c r="DR8" s="642"/>
      <c r="DS8" s="642"/>
      <c r="DT8" s="642"/>
      <c r="DU8" s="642"/>
      <c r="DV8" s="642"/>
      <c r="DW8" s="642"/>
      <c r="DX8" s="642"/>
      <c r="DY8" s="642"/>
      <c r="DZ8" s="642"/>
      <c r="EA8" s="642"/>
      <c r="EB8" s="642"/>
      <c r="EC8" s="651"/>
    </row>
    <row r="9" spans="2:143" ht="11.25" customHeight="1" x14ac:dyDescent="0.15">
      <c r="B9" s="638" t="s">
        <v>239</v>
      </c>
      <c r="C9" s="639"/>
      <c r="D9" s="639"/>
      <c r="E9" s="639"/>
      <c r="F9" s="639"/>
      <c r="G9" s="639"/>
      <c r="H9" s="639"/>
      <c r="I9" s="639"/>
      <c r="J9" s="639"/>
      <c r="K9" s="639"/>
      <c r="L9" s="639"/>
      <c r="M9" s="639"/>
      <c r="N9" s="639"/>
      <c r="O9" s="639"/>
      <c r="P9" s="639"/>
      <c r="Q9" s="640"/>
      <c r="R9" s="641">
        <v>1701</v>
      </c>
      <c r="S9" s="642"/>
      <c r="T9" s="642"/>
      <c r="U9" s="642"/>
      <c r="V9" s="642"/>
      <c r="W9" s="642"/>
      <c r="X9" s="642"/>
      <c r="Y9" s="643"/>
      <c r="Z9" s="644">
        <v>0</v>
      </c>
      <c r="AA9" s="644"/>
      <c r="AB9" s="644"/>
      <c r="AC9" s="644"/>
      <c r="AD9" s="645">
        <v>1701</v>
      </c>
      <c r="AE9" s="645"/>
      <c r="AF9" s="645"/>
      <c r="AG9" s="645"/>
      <c r="AH9" s="645"/>
      <c r="AI9" s="645"/>
      <c r="AJ9" s="645"/>
      <c r="AK9" s="645"/>
      <c r="AL9" s="646">
        <v>0</v>
      </c>
      <c r="AM9" s="647"/>
      <c r="AN9" s="647"/>
      <c r="AO9" s="648"/>
      <c r="AP9" s="638" t="s">
        <v>240</v>
      </c>
      <c r="AQ9" s="639"/>
      <c r="AR9" s="639"/>
      <c r="AS9" s="639"/>
      <c r="AT9" s="639"/>
      <c r="AU9" s="639"/>
      <c r="AV9" s="639"/>
      <c r="AW9" s="639"/>
      <c r="AX9" s="639"/>
      <c r="AY9" s="639"/>
      <c r="AZ9" s="639"/>
      <c r="BA9" s="639"/>
      <c r="BB9" s="639"/>
      <c r="BC9" s="639"/>
      <c r="BD9" s="639"/>
      <c r="BE9" s="639"/>
      <c r="BF9" s="640"/>
      <c r="BG9" s="641">
        <v>414058</v>
      </c>
      <c r="BH9" s="642"/>
      <c r="BI9" s="642"/>
      <c r="BJ9" s="642"/>
      <c r="BK9" s="642"/>
      <c r="BL9" s="642"/>
      <c r="BM9" s="642"/>
      <c r="BN9" s="643"/>
      <c r="BO9" s="644">
        <v>36.6</v>
      </c>
      <c r="BP9" s="644"/>
      <c r="BQ9" s="644"/>
      <c r="BR9" s="644"/>
      <c r="BS9" s="650" t="s">
        <v>129</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919228</v>
      </c>
      <c r="CS9" s="642"/>
      <c r="CT9" s="642"/>
      <c r="CU9" s="642"/>
      <c r="CV9" s="642"/>
      <c r="CW9" s="642"/>
      <c r="CX9" s="642"/>
      <c r="CY9" s="643"/>
      <c r="CZ9" s="644">
        <v>8</v>
      </c>
      <c r="DA9" s="644"/>
      <c r="DB9" s="644"/>
      <c r="DC9" s="644"/>
      <c r="DD9" s="650">
        <v>9162</v>
      </c>
      <c r="DE9" s="642"/>
      <c r="DF9" s="642"/>
      <c r="DG9" s="642"/>
      <c r="DH9" s="642"/>
      <c r="DI9" s="642"/>
      <c r="DJ9" s="642"/>
      <c r="DK9" s="642"/>
      <c r="DL9" s="642"/>
      <c r="DM9" s="642"/>
      <c r="DN9" s="642"/>
      <c r="DO9" s="642"/>
      <c r="DP9" s="643"/>
      <c r="DQ9" s="650">
        <v>870219</v>
      </c>
      <c r="DR9" s="642"/>
      <c r="DS9" s="642"/>
      <c r="DT9" s="642"/>
      <c r="DU9" s="642"/>
      <c r="DV9" s="642"/>
      <c r="DW9" s="642"/>
      <c r="DX9" s="642"/>
      <c r="DY9" s="642"/>
      <c r="DZ9" s="642"/>
      <c r="EA9" s="642"/>
      <c r="EB9" s="642"/>
      <c r="EC9" s="651"/>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129</v>
      </c>
      <c r="S10" s="642"/>
      <c r="T10" s="642"/>
      <c r="U10" s="642"/>
      <c r="V10" s="642"/>
      <c r="W10" s="642"/>
      <c r="X10" s="642"/>
      <c r="Y10" s="643"/>
      <c r="Z10" s="644" t="s">
        <v>129</v>
      </c>
      <c r="AA10" s="644"/>
      <c r="AB10" s="644"/>
      <c r="AC10" s="644"/>
      <c r="AD10" s="645" t="s">
        <v>129</v>
      </c>
      <c r="AE10" s="645"/>
      <c r="AF10" s="645"/>
      <c r="AG10" s="645"/>
      <c r="AH10" s="645"/>
      <c r="AI10" s="645"/>
      <c r="AJ10" s="645"/>
      <c r="AK10" s="645"/>
      <c r="AL10" s="646" t="s">
        <v>129</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32006</v>
      </c>
      <c r="BH10" s="642"/>
      <c r="BI10" s="642"/>
      <c r="BJ10" s="642"/>
      <c r="BK10" s="642"/>
      <c r="BL10" s="642"/>
      <c r="BM10" s="642"/>
      <c r="BN10" s="643"/>
      <c r="BO10" s="644">
        <v>2.8</v>
      </c>
      <c r="BP10" s="644"/>
      <c r="BQ10" s="644"/>
      <c r="BR10" s="644"/>
      <c r="BS10" s="650">
        <v>6330</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v>1538</v>
      </c>
      <c r="CS10" s="642"/>
      <c r="CT10" s="642"/>
      <c r="CU10" s="642"/>
      <c r="CV10" s="642"/>
      <c r="CW10" s="642"/>
      <c r="CX10" s="642"/>
      <c r="CY10" s="643"/>
      <c r="CZ10" s="644">
        <v>0</v>
      </c>
      <c r="DA10" s="644"/>
      <c r="DB10" s="644"/>
      <c r="DC10" s="644"/>
      <c r="DD10" s="650" t="s">
        <v>129</v>
      </c>
      <c r="DE10" s="642"/>
      <c r="DF10" s="642"/>
      <c r="DG10" s="642"/>
      <c r="DH10" s="642"/>
      <c r="DI10" s="642"/>
      <c r="DJ10" s="642"/>
      <c r="DK10" s="642"/>
      <c r="DL10" s="642"/>
      <c r="DM10" s="642"/>
      <c r="DN10" s="642"/>
      <c r="DO10" s="642"/>
      <c r="DP10" s="643"/>
      <c r="DQ10" s="650">
        <v>1538</v>
      </c>
      <c r="DR10" s="642"/>
      <c r="DS10" s="642"/>
      <c r="DT10" s="642"/>
      <c r="DU10" s="642"/>
      <c r="DV10" s="642"/>
      <c r="DW10" s="642"/>
      <c r="DX10" s="642"/>
      <c r="DY10" s="642"/>
      <c r="DZ10" s="642"/>
      <c r="EA10" s="642"/>
      <c r="EB10" s="642"/>
      <c r="EC10" s="651"/>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129</v>
      </c>
      <c r="S11" s="642"/>
      <c r="T11" s="642"/>
      <c r="U11" s="642"/>
      <c r="V11" s="642"/>
      <c r="W11" s="642"/>
      <c r="X11" s="642"/>
      <c r="Y11" s="643"/>
      <c r="Z11" s="644" t="s">
        <v>129</v>
      </c>
      <c r="AA11" s="644"/>
      <c r="AB11" s="644"/>
      <c r="AC11" s="644"/>
      <c r="AD11" s="645" t="s">
        <v>129</v>
      </c>
      <c r="AE11" s="645"/>
      <c r="AF11" s="645"/>
      <c r="AG11" s="645"/>
      <c r="AH11" s="645"/>
      <c r="AI11" s="645"/>
      <c r="AJ11" s="645"/>
      <c r="AK11" s="645"/>
      <c r="AL11" s="646" t="s">
        <v>129</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45849</v>
      </c>
      <c r="BH11" s="642"/>
      <c r="BI11" s="642"/>
      <c r="BJ11" s="642"/>
      <c r="BK11" s="642"/>
      <c r="BL11" s="642"/>
      <c r="BM11" s="642"/>
      <c r="BN11" s="643"/>
      <c r="BO11" s="644">
        <v>4.0999999999999996</v>
      </c>
      <c r="BP11" s="644"/>
      <c r="BQ11" s="644"/>
      <c r="BR11" s="644"/>
      <c r="BS11" s="650">
        <v>9096</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1494976</v>
      </c>
      <c r="CS11" s="642"/>
      <c r="CT11" s="642"/>
      <c r="CU11" s="642"/>
      <c r="CV11" s="642"/>
      <c r="CW11" s="642"/>
      <c r="CX11" s="642"/>
      <c r="CY11" s="643"/>
      <c r="CZ11" s="644">
        <v>13</v>
      </c>
      <c r="DA11" s="644"/>
      <c r="DB11" s="644"/>
      <c r="DC11" s="644"/>
      <c r="DD11" s="650">
        <v>1278588</v>
      </c>
      <c r="DE11" s="642"/>
      <c r="DF11" s="642"/>
      <c r="DG11" s="642"/>
      <c r="DH11" s="642"/>
      <c r="DI11" s="642"/>
      <c r="DJ11" s="642"/>
      <c r="DK11" s="642"/>
      <c r="DL11" s="642"/>
      <c r="DM11" s="642"/>
      <c r="DN11" s="642"/>
      <c r="DO11" s="642"/>
      <c r="DP11" s="643"/>
      <c r="DQ11" s="650">
        <v>364340</v>
      </c>
      <c r="DR11" s="642"/>
      <c r="DS11" s="642"/>
      <c r="DT11" s="642"/>
      <c r="DU11" s="642"/>
      <c r="DV11" s="642"/>
      <c r="DW11" s="642"/>
      <c r="DX11" s="642"/>
      <c r="DY11" s="642"/>
      <c r="DZ11" s="642"/>
      <c r="EA11" s="642"/>
      <c r="EB11" s="642"/>
      <c r="EC11" s="651"/>
    </row>
    <row r="12" spans="2:143" ht="11.25" customHeight="1" x14ac:dyDescent="0.15">
      <c r="B12" s="638" t="s">
        <v>248</v>
      </c>
      <c r="C12" s="639"/>
      <c r="D12" s="639"/>
      <c r="E12" s="639"/>
      <c r="F12" s="639"/>
      <c r="G12" s="639"/>
      <c r="H12" s="639"/>
      <c r="I12" s="639"/>
      <c r="J12" s="639"/>
      <c r="K12" s="639"/>
      <c r="L12" s="639"/>
      <c r="M12" s="639"/>
      <c r="N12" s="639"/>
      <c r="O12" s="639"/>
      <c r="P12" s="639"/>
      <c r="Q12" s="640"/>
      <c r="R12" s="641">
        <v>197636</v>
      </c>
      <c r="S12" s="642"/>
      <c r="T12" s="642"/>
      <c r="U12" s="642"/>
      <c r="V12" s="642"/>
      <c r="W12" s="642"/>
      <c r="X12" s="642"/>
      <c r="Y12" s="643"/>
      <c r="Z12" s="644">
        <v>1.7</v>
      </c>
      <c r="AA12" s="644"/>
      <c r="AB12" s="644"/>
      <c r="AC12" s="644"/>
      <c r="AD12" s="645">
        <v>197636</v>
      </c>
      <c r="AE12" s="645"/>
      <c r="AF12" s="645"/>
      <c r="AG12" s="645"/>
      <c r="AH12" s="645"/>
      <c r="AI12" s="645"/>
      <c r="AJ12" s="645"/>
      <c r="AK12" s="645"/>
      <c r="AL12" s="646">
        <v>3.4</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457445</v>
      </c>
      <c r="BH12" s="642"/>
      <c r="BI12" s="642"/>
      <c r="BJ12" s="642"/>
      <c r="BK12" s="642"/>
      <c r="BL12" s="642"/>
      <c r="BM12" s="642"/>
      <c r="BN12" s="643"/>
      <c r="BO12" s="644">
        <v>40.5</v>
      </c>
      <c r="BP12" s="644"/>
      <c r="BQ12" s="644"/>
      <c r="BR12" s="644"/>
      <c r="BS12" s="650" t="s">
        <v>129</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867453</v>
      </c>
      <c r="CS12" s="642"/>
      <c r="CT12" s="642"/>
      <c r="CU12" s="642"/>
      <c r="CV12" s="642"/>
      <c r="CW12" s="642"/>
      <c r="CX12" s="642"/>
      <c r="CY12" s="643"/>
      <c r="CZ12" s="644">
        <v>7.5</v>
      </c>
      <c r="DA12" s="644"/>
      <c r="DB12" s="644"/>
      <c r="DC12" s="644"/>
      <c r="DD12" s="650">
        <v>363431</v>
      </c>
      <c r="DE12" s="642"/>
      <c r="DF12" s="642"/>
      <c r="DG12" s="642"/>
      <c r="DH12" s="642"/>
      <c r="DI12" s="642"/>
      <c r="DJ12" s="642"/>
      <c r="DK12" s="642"/>
      <c r="DL12" s="642"/>
      <c r="DM12" s="642"/>
      <c r="DN12" s="642"/>
      <c r="DO12" s="642"/>
      <c r="DP12" s="643"/>
      <c r="DQ12" s="650">
        <v>332894</v>
      </c>
      <c r="DR12" s="642"/>
      <c r="DS12" s="642"/>
      <c r="DT12" s="642"/>
      <c r="DU12" s="642"/>
      <c r="DV12" s="642"/>
      <c r="DW12" s="642"/>
      <c r="DX12" s="642"/>
      <c r="DY12" s="642"/>
      <c r="DZ12" s="642"/>
      <c r="EA12" s="642"/>
      <c r="EB12" s="642"/>
      <c r="EC12" s="651"/>
    </row>
    <row r="13" spans="2:143" ht="11.25" customHeight="1" x14ac:dyDescent="0.15">
      <c r="B13" s="638" t="s">
        <v>251</v>
      </c>
      <c r="C13" s="639"/>
      <c r="D13" s="639"/>
      <c r="E13" s="639"/>
      <c r="F13" s="639"/>
      <c r="G13" s="639"/>
      <c r="H13" s="639"/>
      <c r="I13" s="639"/>
      <c r="J13" s="639"/>
      <c r="K13" s="639"/>
      <c r="L13" s="639"/>
      <c r="M13" s="639"/>
      <c r="N13" s="639"/>
      <c r="O13" s="639"/>
      <c r="P13" s="639"/>
      <c r="Q13" s="640"/>
      <c r="R13" s="641" t="s">
        <v>129</v>
      </c>
      <c r="S13" s="642"/>
      <c r="T13" s="642"/>
      <c r="U13" s="642"/>
      <c r="V13" s="642"/>
      <c r="W13" s="642"/>
      <c r="X13" s="642"/>
      <c r="Y13" s="643"/>
      <c r="Z13" s="644" t="s">
        <v>129</v>
      </c>
      <c r="AA13" s="644"/>
      <c r="AB13" s="644"/>
      <c r="AC13" s="644"/>
      <c r="AD13" s="645" t="s">
        <v>129</v>
      </c>
      <c r="AE13" s="645"/>
      <c r="AF13" s="645"/>
      <c r="AG13" s="645"/>
      <c r="AH13" s="645"/>
      <c r="AI13" s="645"/>
      <c r="AJ13" s="645"/>
      <c r="AK13" s="645"/>
      <c r="AL13" s="646" t="s">
        <v>129</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440294</v>
      </c>
      <c r="BH13" s="642"/>
      <c r="BI13" s="642"/>
      <c r="BJ13" s="642"/>
      <c r="BK13" s="642"/>
      <c r="BL13" s="642"/>
      <c r="BM13" s="642"/>
      <c r="BN13" s="643"/>
      <c r="BO13" s="644">
        <v>39</v>
      </c>
      <c r="BP13" s="644"/>
      <c r="BQ13" s="644"/>
      <c r="BR13" s="644"/>
      <c r="BS13" s="650" t="s">
        <v>129</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1463137</v>
      </c>
      <c r="CS13" s="642"/>
      <c r="CT13" s="642"/>
      <c r="CU13" s="642"/>
      <c r="CV13" s="642"/>
      <c r="CW13" s="642"/>
      <c r="CX13" s="642"/>
      <c r="CY13" s="643"/>
      <c r="CZ13" s="644">
        <v>12.7</v>
      </c>
      <c r="DA13" s="644"/>
      <c r="DB13" s="644"/>
      <c r="DC13" s="644"/>
      <c r="DD13" s="650">
        <v>855024</v>
      </c>
      <c r="DE13" s="642"/>
      <c r="DF13" s="642"/>
      <c r="DG13" s="642"/>
      <c r="DH13" s="642"/>
      <c r="DI13" s="642"/>
      <c r="DJ13" s="642"/>
      <c r="DK13" s="642"/>
      <c r="DL13" s="642"/>
      <c r="DM13" s="642"/>
      <c r="DN13" s="642"/>
      <c r="DO13" s="642"/>
      <c r="DP13" s="643"/>
      <c r="DQ13" s="650">
        <v>663747</v>
      </c>
      <c r="DR13" s="642"/>
      <c r="DS13" s="642"/>
      <c r="DT13" s="642"/>
      <c r="DU13" s="642"/>
      <c r="DV13" s="642"/>
      <c r="DW13" s="642"/>
      <c r="DX13" s="642"/>
      <c r="DY13" s="642"/>
      <c r="DZ13" s="642"/>
      <c r="EA13" s="642"/>
      <c r="EB13" s="642"/>
      <c r="EC13" s="651"/>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129</v>
      </c>
      <c r="S14" s="642"/>
      <c r="T14" s="642"/>
      <c r="U14" s="642"/>
      <c r="V14" s="642"/>
      <c r="W14" s="642"/>
      <c r="X14" s="642"/>
      <c r="Y14" s="643"/>
      <c r="Z14" s="644" t="s">
        <v>129</v>
      </c>
      <c r="AA14" s="644"/>
      <c r="AB14" s="644"/>
      <c r="AC14" s="644"/>
      <c r="AD14" s="645" t="s">
        <v>129</v>
      </c>
      <c r="AE14" s="645"/>
      <c r="AF14" s="645"/>
      <c r="AG14" s="645"/>
      <c r="AH14" s="645"/>
      <c r="AI14" s="645"/>
      <c r="AJ14" s="645"/>
      <c r="AK14" s="645"/>
      <c r="AL14" s="646" t="s">
        <v>129</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30820</v>
      </c>
      <c r="BH14" s="642"/>
      <c r="BI14" s="642"/>
      <c r="BJ14" s="642"/>
      <c r="BK14" s="642"/>
      <c r="BL14" s="642"/>
      <c r="BM14" s="642"/>
      <c r="BN14" s="643"/>
      <c r="BO14" s="644">
        <v>2.7</v>
      </c>
      <c r="BP14" s="644"/>
      <c r="BQ14" s="644"/>
      <c r="BR14" s="644"/>
      <c r="BS14" s="650" t="s">
        <v>129</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334369</v>
      </c>
      <c r="CS14" s="642"/>
      <c r="CT14" s="642"/>
      <c r="CU14" s="642"/>
      <c r="CV14" s="642"/>
      <c r="CW14" s="642"/>
      <c r="CX14" s="642"/>
      <c r="CY14" s="643"/>
      <c r="CZ14" s="644">
        <v>2.9</v>
      </c>
      <c r="DA14" s="644"/>
      <c r="DB14" s="644"/>
      <c r="DC14" s="644"/>
      <c r="DD14" s="650" t="s">
        <v>129</v>
      </c>
      <c r="DE14" s="642"/>
      <c r="DF14" s="642"/>
      <c r="DG14" s="642"/>
      <c r="DH14" s="642"/>
      <c r="DI14" s="642"/>
      <c r="DJ14" s="642"/>
      <c r="DK14" s="642"/>
      <c r="DL14" s="642"/>
      <c r="DM14" s="642"/>
      <c r="DN14" s="642"/>
      <c r="DO14" s="642"/>
      <c r="DP14" s="643"/>
      <c r="DQ14" s="650">
        <v>331265</v>
      </c>
      <c r="DR14" s="642"/>
      <c r="DS14" s="642"/>
      <c r="DT14" s="642"/>
      <c r="DU14" s="642"/>
      <c r="DV14" s="642"/>
      <c r="DW14" s="642"/>
      <c r="DX14" s="642"/>
      <c r="DY14" s="642"/>
      <c r="DZ14" s="642"/>
      <c r="EA14" s="642"/>
      <c r="EB14" s="642"/>
      <c r="EC14" s="651"/>
    </row>
    <row r="15" spans="2:143" ht="11.25" customHeight="1" x14ac:dyDescent="0.15">
      <c r="B15" s="638" t="s">
        <v>257</v>
      </c>
      <c r="C15" s="639"/>
      <c r="D15" s="639"/>
      <c r="E15" s="639"/>
      <c r="F15" s="639"/>
      <c r="G15" s="639"/>
      <c r="H15" s="639"/>
      <c r="I15" s="639"/>
      <c r="J15" s="639"/>
      <c r="K15" s="639"/>
      <c r="L15" s="639"/>
      <c r="M15" s="639"/>
      <c r="N15" s="639"/>
      <c r="O15" s="639"/>
      <c r="P15" s="639"/>
      <c r="Q15" s="640"/>
      <c r="R15" s="641">
        <v>45684</v>
      </c>
      <c r="S15" s="642"/>
      <c r="T15" s="642"/>
      <c r="U15" s="642"/>
      <c r="V15" s="642"/>
      <c r="W15" s="642"/>
      <c r="X15" s="642"/>
      <c r="Y15" s="643"/>
      <c r="Z15" s="644">
        <v>0.4</v>
      </c>
      <c r="AA15" s="644"/>
      <c r="AB15" s="644"/>
      <c r="AC15" s="644"/>
      <c r="AD15" s="645">
        <v>45684</v>
      </c>
      <c r="AE15" s="645"/>
      <c r="AF15" s="645"/>
      <c r="AG15" s="645"/>
      <c r="AH15" s="645"/>
      <c r="AI15" s="645"/>
      <c r="AJ15" s="645"/>
      <c r="AK15" s="645"/>
      <c r="AL15" s="646">
        <v>0.8</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71223</v>
      </c>
      <c r="BH15" s="642"/>
      <c r="BI15" s="642"/>
      <c r="BJ15" s="642"/>
      <c r="BK15" s="642"/>
      <c r="BL15" s="642"/>
      <c r="BM15" s="642"/>
      <c r="BN15" s="643"/>
      <c r="BO15" s="644">
        <v>6.3</v>
      </c>
      <c r="BP15" s="644"/>
      <c r="BQ15" s="644"/>
      <c r="BR15" s="644"/>
      <c r="BS15" s="650" t="s">
        <v>129</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1639315</v>
      </c>
      <c r="CS15" s="642"/>
      <c r="CT15" s="642"/>
      <c r="CU15" s="642"/>
      <c r="CV15" s="642"/>
      <c r="CW15" s="642"/>
      <c r="CX15" s="642"/>
      <c r="CY15" s="643"/>
      <c r="CZ15" s="644">
        <v>14.2</v>
      </c>
      <c r="DA15" s="644"/>
      <c r="DB15" s="644"/>
      <c r="DC15" s="644"/>
      <c r="DD15" s="650">
        <v>924660</v>
      </c>
      <c r="DE15" s="642"/>
      <c r="DF15" s="642"/>
      <c r="DG15" s="642"/>
      <c r="DH15" s="642"/>
      <c r="DI15" s="642"/>
      <c r="DJ15" s="642"/>
      <c r="DK15" s="642"/>
      <c r="DL15" s="642"/>
      <c r="DM15" s="642"/>
      <c r="DN15" s="642"/>
      <c r="DO15" s="642"/>
      <c r="DP15" s="643"/>
      <c r="DQ15" s="650">
        <v>620442</v>
      </c>
      <c r="DR15" s="642"/>
      <c r="DS15" s="642"/>
      <c r="DT15" s="642"/>
      <c r="DU15" s="642"/>
      <c r="DV15" s="642"/>
      <c r="DW15" s="642"/>
      <c r="DX15" s="642"/>
      <c r="DY15" s="642"/>
      <c r="DZ15" s="642"/>
      <c r="EA15" s="642"/>
      <c r="EB15" s="642"/>
      <c r="EC15" s="651"/>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129</v>
      </c>
      <c r="S16" s="642"/>
      <c r="T16" s="642"/>
      <c r="U16" s="642"/>
      <c r="V16" s="642"/>
      <c r="W16" s="642"/>
      <c r="X16" s="642"/>
      <c r="Y16" s="643"/>
      <c r="Z16" s="644" t="s">
        <v>129</v>
      </c>
      <c r="AA16" s="644"/>
      <c r="AB16" s="644"/>
      <c r="AC16" s="644"/>
      <c r="AD16" s="645" t="s">
        <v>129</v>
      </c>
      <c r="AE16" s="645"/>
      <c r="AF16" s="645"/>
      <c r="AG16" s="645"/>
      <c r="AH16" s="645"/>
      <c r="AI16" s="645"/>
      <c r="AJ16" s="645"/>
      <c r="AK16" s="645"/>
      <c r="AL16" s="646" t="s">
        <v>129</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129</v>
      </c>
      <c r="BH16" s="642"/>
      <c r="BI16" s="642"/>
      <c r="BJ16" s="642"/>
      <c r="BK16" s="642"/>
      <c r="BL16" s="642"/>
      <c r="BM16" s="642"/>
      <c r="BN16" s="643"/>
      <c r="BO16" s="644" t="s">
        <v>129</v>
      </c>
      <c r="BP16" s="644"/>
      <c r="BQ16" s="644"/>
      <c r="BR16" s="644"/>
      <c r="BS16" s="650" t="s">
        <v>129</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v>212429</v>
      </c>
      <c r="CS16" s="642"/>
      <c r="CT16" s="642"/>
      <c r="CU16" s="642"/>
      <c r="CV16" s="642"/>
      <c r="CW16" s="642"/>
      <c r="CX16" s="642"/>
      <c r="CY16" s="643"/>
      <c r="CZ16" s="644">
        <v>1.8</v>
      </c>
      <c r="DA16" s="644"/>
      <c r="DB16" s="644"/>
      <c r="DC16" s="644"/>
      <c r="DD16" s="650" t="s">
        <v>129</v>
      </c>
      <c r="DE16" s="642"/>
      <c r="DF16" s="642"/>
      <c r="DG16" s="642"/>
      <c r="DH16" s="642"/>
      <c r="DI16" s="642"/>
      <c r="DJ16" s="642"/>
      <c r="DK16" s="642"/>
      <c r="DL16" s="642"/>
      <c r="DM16" s="642"/>
      <c r="DN16" s="642"/>
      <c r="DO16" s="642"/>
      <c r="DP16" s="643"/>
      <c r="DQ16" s="650">
        <v>31198</v>
      </c>
      <c r="DR16" s="642"/>
      <c r="DS16" s="642"/>
      <c r="DT16" s="642"/>
      <c r="DU16" s="642"/>
      <c r="DV16" s="642"/>
      <c r="DW16" s="642"/>
      <c r="DX16" s="642"/>
      <c r="DY16" s="642"/>
      <c r="DZ16" s="642"/>
      <c r="EA16" s="642"/>
      <c r="EB16" s="642"/>
      <c r="EC16" s="651"/>
    </row>
    <row r="17" spans="2:133" ht="11.25" customHeight="1" x14ac:dyDescent="0.15">
      <c r="B17" s="638" t="s">
        <v>263</v>
      </c>
      <c r="C17" s="639"/>
      <c r="D17" s="639"/>
      <c r="E17" s="639"/>
      <c r="F17" s="639"/>
      <c r="G17" s="639"/>
      <c r="H17" s="639"/>
      <c r="I17" s="639"/>
      <c r="J17" s="639"/>
      <c r="K17" s="639"/>
      <c r="L17" s="639"/>
      <c r="M17" s="639"/>
      <c r="N17" s="639"/>
      <c r="O17" s="639"/>
      <c r="P17" s="639"/>
      <c r="Q17" s="640"/>
      <c r="R17" s="641">
        <v>4254</v>
      </c>
      <c r="S17" s="642"/>
      <c r="T17" s="642"/>
      <c r="U17" s="642"/>
      <c r="V17" s="642"/>
      <c r="W17" s="642"/>
      <c r="X17" s="642"/>
      <c r="Y17" s="643"/>
      <c r="Z17" s="644">
        <v>0</v>
      </c>
      <c r="AA17" s="644"/>
      <c r="AB17" s="644"/>
      <c r="AC17" s="644"/>
      <c r="AD17" s="645">
        <v>4254</v>
      </c>
      <c r="AE17" s="645"/>
      <c r="AF17" s="645"/>
      <c r="AG17" s="645"/>
      <c r="AH17" s="645"/>
      <c r="AI17" s="645"/>
      <c r="AJ17" s="645"/>
      <c r="AK17" s="645"/>
      <c r="AL17" s="646">
        <v>0.1</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129</v>
      </c>
      <c r="BH17" s="642"/>
      <c r="BI17" s="642"/>
      <c r="BJ17" s="642"/>
      <c r="BK17" s="642"/>
      <c r="BL17" s="642"/>
      <c r="BM17" s="642"/>
      <c r="BN17" s="643"/>
      <c r="BO17" s="644" t="s">
        <v>129</v>
      </c>
      <c r="BP17" s="644"/>
      <c r="BQ17" s="644"/>
      <c r="BR17" s="644"/>
      <c r="BS17" s="650" t="s">
        <v>129</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1520535</v>
      </c>
      <c r="CS17" s="642"/>
      <c r="CT17" s="642"/>
      <c r="CU17" s="642"/>
      <c r="CV17" s="642"/>
      <c r="CW17" s="642"/>
      <c r="CX17" s="642"/>
      <c r="CY17" s="643"/>
      <c r="CZ17" s="644">
        <v>13.2</v>
      </c>
      <c r="DA17" s="644"/>
      <c r="DB17" s="644"/>
      <c r="DC17" s="644"/>
      <c r="DD17" s="650" t="s">
        <v>129</v>
      </c>
      <c r="DE17" s="642"/>
      <c r="DF17" s="642"/>
      <c r="DG17" s="642"/>
      <c r="DH17" s="642"/>
      <c r="DI17" s="642"/>
      <c r="DJ17" s="642"/>
      <c r="DK17" s="642"/>
      <c r="DL17" s="642"/>
      <c r="DM17" s="642"/>
      <c r="DN17" s="642"/>
      <c r="DO17" s="642"/>
      <c r="DP17" s="643"/>
      <c r="DQ17" s="650">
        <v>1443012</v>
      </c>
      <c r="DR17" s="642"/>
      <c r="DS17" s="642"/>
      <c r="DT17" s="642"/>
      <c r="DU17" s="642"/>
      <c r="DV17" s="642"/>
      <c r="DW17" s="642"/>
      <c r="DX17" s="642"/>
      <c r="DY17" s="642"/>
      <c r="DZ17" s="642"/>
      <c r="EA17" s="642"/>
      <c r="EB17" s="642"/>
      <c r="EC17" s="651"/>
    </row>
    <row r="18" spans="2:133" ht="11.25" customHeight="1" x14ac:dyDescent="0.15">
      <c r="B18" s="638" t="s">
        <v>266</v>
      </c>
      <c r="C18" s="639"/>
      <c r="D18" s="639"/>
      <c r="E18" s="639"/>
      <c r="F18" s="639"/>
      <c r="G18" s="639"/>
      <c r="H18" s="639"/>
      <c r="I18" s="639"/>
      <c r="J18" s="639"/>
      <c r="K18" s="639"/>
      <c r="L18" s="639"/>
      <c r="M18" s="639"/>
      <c r="N18" s="639"/>
      <c r="O18" s="639"/>
      <c r="P18" s="639"/>
      <c r="Q18" s="640"/>
      <c r="R18" s="641">
        <v>4702210</v>
      </c>
      <c r="S18" s="642"/>
      <c r="T18" s="642"/>
      <c r="U18" s="642"/>
      <c r="V18" s="642"/>
      <c r="W18" s="642"/>
      <c r="X18" s="642"/>
      <c r="Y18" s="643"/>
      <c r="Z18" s="644">
        <v>40.200000000000003</v>
      </c>
      <c r="AA18" s="644"/>
      <c r="AB18" s="644"/>
      <c r="AC18" s="644"/>
      <c r="AD18" s="645">
        <v>4235288</v>
      </c>
      <c r="AE18" s="645"/>
      <c r="AF18" s="645"/>
      <c r="AG18" s="645"/>
      <c r="AH18" s="645"/>
      <c r="AI18" s="645"/>
      <c r="AJ18" s="645"/>
      <c r="AK18" s="645"/>
      <c r="AL18" s="646">
        <v>72.5</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129</v>
      </c>
      <c r="BH18" s="642"/>
      <c r="BI18" s="642"/>
      <c r="BJ18" s="642"/>
      <c r="BK18" s="642"/>
      <c r="BL18" s="642"/>
      <c r="BM18" s="642"/>
      <c r="BN18" s="643"/>
      <c r="BO18" s="644" t="s">
        <v>129</v>
      </c>
      <c r="BP18" s="644"/>
      <c r="BQ18" s="644"/>
      <c r="BR18" s="644"/>
      <c r="BS18" s="650" t="s">
        <v>129</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129</v>
      </c>
      <c r="CS18" s="642"/>
      <c r="CT18" s="642"/>
      <c r="CU18" s="642"/>
      <c r="CV18" s="642"/>
      <c r="CW18" s="642"/>
      <c r="CX18" s="642"/>
      <c r="CY18" s="643"/>
      <c r="CZ18" s="644" t="s">
        <v>129</v>
      </c>
      <c r="DA18" s="644"/>
      <c r="DB18" s="644"/>
      <c r="DC18" s="644"/>
      <c r="DD18" s="650" t="s">
        <v>129</v>
      </c>
      <c r="DE18" s="642"/>
      <c r="DF18" s="642"/>
      <c r="DG18" s="642"/>
      <c r="DH18" s="642"/>
      <c r="DI18" s="642"/>
      <c r="DJ18" s="642"/>
      <c r="DK18" s="642"/>
      <c r="DL18" s="642"/>
      <c r="DM18" s="642"/>
      <c r="DN18" s="642"/>
      <c r="DO18" s="642"/>
      <c r="DP18" s="643"/>
      <c r="DQ18" s="650" t="s">
        <v>129</v>
      </c>
      <c r="DR18" s="642"/>
      <c r="DS18" s="642"/>
      <c r="DT18" s="642"/>
      <c r="DU18" s="642"/>
      <c r="DV18" s="642"/>
      <c r="DW18" s="642"/>
      <c r="DX18" s="642"/>
      <c r="DY18" s="642"/>
      <c r="DZ18" s="642"/>
      <c r="EA18" s="642"/>
      <c r="EB18" s="642"/>
      <c r="EC18" s="651"/>
    </row>
    <row r="19" spans="2:133" ht="11.25" customHeight="1" x14ac:dyDescent="0.15">
      <c r="B19" s="638" t="s">
        <v>269</v>
      </c>
      <c r="C19" s="639"/>
      <c r="D19" s="639"/>
      <c r="E19" s="639"/>
      <c r="F19" s="639"/>
      <c r="G19" s="639"/>
      <c r="H19" s="639"/>
      <c r="I19" s="639"/>
      <c r="J19" s="639"/>
      <c r="K19" s="639"/>
      <c r="L19" s="639"/>
      <c r="M19" s="639"/>
      <c r="N19" s="639"/>
      <c r="O19" s="639"/>
      <c r="P19" s="639"/>
      <c r="Q19" s="640"/>
      <c r="R19" s="641">
        <v>4235288</v>
      </c>
      <c r="S19" s="642"/>
      <c r="T19" s="642"/>
      <c r="U19" s="642"/>
      <c r="V19" s="642"/>
      <c r="W19" s="642"/>
      <c r="X19" s="642"/>
      <c r="Y19" s="643"/>
      <c r="Z19" s="644">
        <v>36.200000000000003</v>
      </c>
      <c r="AA19" s="644"/>
      <c r="AB19" s="644"/>
      <c r="AC19" s="644"/>
      <c r="AD19" s="645">
        <v>4235288</v>
      </c>
      <c r="AE19" s="645"/>
      <c r="AF19" s="645"/>
      <c r="AG19" s="645"/>
      <c r="AH19" s="645"/>
      <c r="AI19" s="645"/>
      <c r="AJ19" s="645"/>
      <c r="AK19" s="645"/>
      <c r="AL19" s="646">
        <v>72.5</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v>68682</v>
      </c>
      <c r="BH19" s="642"/>
      <c r="BI19" s="642"/>
      <c r="BJ19" s="642"/>
      <c r="BK19" s="642"/>
      <c r="BL19" s="642"/>
      <c r="BM19" s="642"/>
      <c r="BN19" s="643"/>
      <c r="BO19" s="644">
        <v>6.1</v>
      </c>
      <c r="BP19" s="644"/>
      <c r="BQ19" s="644"/>
      <c r="BR19" s="644"/>
      <c r="BS19" s="650" t="s">
        <v>129</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129</v>
      </c>
      <c r="CS19" s="642"/>
      <c r="CT19" s="642"/>
      <c r="CU19" s="642"/>
      <c r="CV19" s="642"/>
      <c r="CW19" s="642"/>
      <c r="CX19" s="642"/>
      <c r="CY19" s="643"/>
      <c r="CZ19" s="644" t="s">
        <v>129</v>
      </c>
      <c r="DA19" s="644"/>
      <c r="DB19" s="644"/>
      <c r="DC19" s="644"/>
      <c r="DD19" s="650" t="s">
        <v>129</v>
      </c>
      <c r="DE19" s="642"/>
      <c r="DF19" s="642"/>
      <c r="DG19" s="642"/>
      <c r="DH19" s="642"/>
      <c r="DI19" s="642"/>
      <c r="DJ19" s="642"/>
      <c r="DK19" s="642"/>
      <c r="DL19" s="642"/>
      <c r="DM19" s="642"/>
      <c r="DN19" s="642"/>
      <c r="DO19" s="642"/>
      <c r="DP19" s="643"/>
      <c r="DQ19" s="650" t="s">
        <v>129</v>
      </c>
      <c r="DR19" s="642"/>
      <c r="DS19" s="642"/>
      <c r="DT19" s="642"/>
      <c r="DU19" s="642"/>
      <c r="DV19" s="642"/>
      <c r="DW19" s="642"/>
      <c r="DX19" s="642"/>
      <c r="DY19" s="642"/>
      <c r="DZ19" s="642"/>
      <c r="EA19" s="642"/>
      <c r="EB19" s="642"/>
      <c r="EC19" s="651"/>
    </row>
    <row r="20" spans="2:133" ht="11.25" customHeight="1" x14ac:dyDescent="0.15">
      <c r="B20" s="638" t="s">
        <v>272</v>
      </c>
      <c r="C20" s="639"/>
      <c r="D20" s="639"/>
      <c r="E20" s="639"/>
      <c r="F20" s="639"/>
      <c r="G20" s="639"/>
      <c r="H20" s="639"/>
      <c r="I20" s="639"/>
      <c r="J20" s="639"/>
      <c r="K20" s="639"/>
      <c r="L20" s="639"/>
      <c r="M20" s="639"/>
      <c r="N20" s="639"/>
      <c r="O20" s="639"/>
      <c r="P20" s="639"/>
      <c r="Q20" s="640"/>
      <c r="R20" s="641">
        <v>466922</v>
      </c>
      <c r="S20" s="642"/>
      <c r="T20" s="642"/>
      <c r="U20" s="642"/>
      <c r="V20" s="642"/>
      <c r="W20" s="642"/>
      <c r="X20" s="642"/>
      <c r="Y20" s="643"/>
      <c r="Z20" s="644">
        <v>4</v>
      </c>
      <c r="AA20" s="644"/>
      <c r="AB20" s="644"/>
      <c r="AC20" s="644"/>
      <c r="AD20" s="645" t="s">
        <v>129</v>
      </c>
      <c r="AE20" s="645"/>
      <c r="AF20" s="645"/>
      <c r="AG20" s="645"/>
      <c r="AH20" s="645"/>
      <c r="AI20" s="645"/>
      <c r="AJ20" s="645"/>
      <c r="AK20" s="645"/>
      <c r="AL20" s="646" t="s">
        <v>129</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v>68682</v>
      </c>
      <c r="BH20" s="642"/>
      <c r="BI20" s="642"/>
      <c r="BJ20" s="642"/>
      <c r="BK20" s="642"/>
      <c r="BL20" s="642"/>
      <c r="BM20" s="642"/>
      <c r="BN20" s="643"/>
      <c r="BO20" s="644">
        <v>6.1</v>
      </c>
      <c r="BP20" s="644"/>
      <c r="BQ20" s="644"/>
      <c r="BR20" s="644"/>
      <c r="BS20" s="650" t="s">
        <v>129</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11527413</v>
      </c>
      <c r="CS20" s="642"/>
      <c r="CT20" s="642"/>
      <c r="CU20" s="642"/>
      <c r="CV20" s="642"/>
      <c r="CW20" s="642"/>
      <c r="CX20" s="642"/>
      <c r="CY20" s="643"/>
      <c r="CZ20" s="644">
        <v>100</v>
      </c>
      <c r="DA20" s="644"/>
      <c r="DB20" s="644"/>
      <c r="DC20" s="644"/>
      <c r="DD20" s="650">
        <v>3476104</v>
      </c>
      <c r="DE20" s="642"/>
      <c r="DF20" s="642"/>
      <c r="DG20" s="642"/>
      <c r="DH20" s="642"/>
      <c r="DI20" s="642"/>
      <c r="DJ20" s="642"/>
      <c r="DK20" s="642"/>
      <c r="DL20" s="642"/>
      <c r="DM20" s="642"/>
      <c r="DN20" s="642"/>
      <c r="DO20" s="642"/>
      <c r="DP20" s="643"/>
      <c r="DQ20" s="650">
        <v>6726333</v>
      </c>
      <c r="DR20" s="642"/>
      <c r="DS20" s="642"/>
      <c r="DT20" s="642"/>
      <c r="DU20" s="642"/>
      <c r="DV20" s="642"/>
      <c r="DW20" s="642"/>
      <c r="DX20" s="642"/>
      <c r="DY20" s="642"/>
      <c r="DZ20" s="642"/>
      <c r="EA20" s="642"/>
      <c r="EB20" s="642"/>
      <c r="EC20" s="651"/>
    </row>
    <row r="21" spans="2:133" ht="11.25" customHeight="1" x14ac:dyDescent="0.15">
      <c r="B21" s="638" t="s">
        <v>275</v>
      </c>
      <c r="C21" s="639"/>
      <c r="D21" s="639"/>
      <c r="E21" s="639"/>
      <c r="F21" s="639"/>
      <c r="G21" s="639"/>
      <c r="H21" s="639"/>
      <c r="I21" s="639"/>
      <c r="J21" s="639"/>
      <c r="K21" s="639"/>
      <c r="L21" s="639"/>
      <c r="M21" s="639"/>
      <c r="N21" s="639"/>
      <c r="O21" s="639"/>
      <c r="P21" s="639"/>
      <c r="Q21" s="640"/>
      <c r="R21" s="641" t="s">
        <v>129</v>
      </c>
      <c r="S21" s="642"/>
      <c r="T21" s="642"/>
      <c r="U21" s="642"/>
      <c r="V21" s="642"/>
      <c r="W21" s="642"/>
      <c r="X21" s="642"/>
      <c r="Y21" s="643"/>
      <c r="Z21" s="644" t="s">
        <v>129</v>
      </c>
      <c r="AA21" s="644"/>
      <c r="AB21" s="644"/>
      <c r="AC21" s="644"/>
      <c r="AD21" s="645" t="s">
        <v>129</v>
      </c>
      <c r="AE21" s="645"/>
      <c r="AF21" s="645"/>
      <c r="AG21" s="645"/>
      <c r="AH21" s="645"/>
      <c r="AI21" s="645"/>
      <c r="AJ21" s="645"/>
      <c r="AK21" s="645"/>
      <c r="AL21" s="646" t="s">
        <v>129</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v>27061</v>
      </c>
      <c r="BH21" s="642"/>
      <c r="BI21" s="642"/>
      <c r="BJ21" s="642"/>
      <c r="BK21" s="642"/>
      <c r="BL21" s="642"/>
      <c r="BM21" s="642"/>
      <c r="BN21" s="643"/>
      <c r="BO21" s="644">
        <v>2.4</v>
      </c>
      <c r="BP21" s="644"/>
      <c r="BQ21" s="644"/>
      <c r="BR21" s="644"/>
      <c r="BS21" s="650" t="s">
        <v>129</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277</v>
      </c>
      <c r="C22" s="639"/>
      <c r="D22" s="639"/>
      <c r="E22" s="639"/>
      <c r="F22" s="639"/>
      <c r="G22" s="639"/>
      <c r="H22" s="639"/>
      <c r="I22" s="639"/>
      <c r="J22" s="639"/>
      <c r="K22" s="639"/>
      <c r="L22" s="639"/>
      <c r="M22" s="639"/>
      <c r="N22" s="639"/>
      <c r="O22" s="639"/>
      <c r="P22" s="639"/>
      <c r="Q22" s="640"/>
      <c r="R22" s="641">
        <v>6291975</v>
      </c>
      <c r="S22" s="642"/>
      <c r="T22" s="642"/>
      <c r="U22" s="642"/>
      <c r="V22" s="642"/>
      <c r="W22" s="642"/>
      <c r="X22" s="642"/>
      <c r="Y22" s="643"/>
      <c r="Z22" s="644">
        <v>53.7</v>
      </c>
      <c r="AA22" s="644"/>
      <c r="AB22" s="644"/>
      <c r="AC22" s="644"/>
      <c r="AD22" s="645">
        <v>5783432</v>
      </c>
      <c r="AE22" s="645"/>
      <c r="AF22" s="645"/>
      <c r="AG22" s="645"/>
      <c r="AH22" s="645"/>
      <c r="AI22" s="645"/>
      <c r="AJ22" s="645"/>
      <c r="AK22" s="645"/>
      <c r="AL22" s="646">
        <v>99.1</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129</v>
      </c>
      <c r="BH22" s="642"/>
      <c r="BI22" s="642"/>
      <c r="BJ22" s="642"/>
      <c r="BK22" s="642"/>
      <c r="BL22" s="642"/>
      <c r="BM22" s="642"/>
      <c r="BN22" s="643"/>
      <c r="BO22" s="644" t="s">
        <v>129</v>
      </c>
      <c r="BP22" s="644"/>
      <c r="BQ22" s="644"/>
      <c r="BR22" s="644"/>
      <c r="BS22" s="650" t="s">
        <v>129</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280</v>
      </c>
      <c r="C23" s="639"/>
      <c r="D23" s="639"/>
      <c r="E23" s="639"/>
      <c r="F23" s="639"/>
      <c r="G23" s="639"/>
      <c r="H23" s="639"/>
      <c r="I23" s="639"/>
      <c r="J23" s="639"/>
      <c r="K23" s="639"/>
      <c r="L23" s="639"/>
      <c r="M23" s="639"/>
      <c r="N23" s="639"/>
      <c r="O23" s="639"/>
      <c r="P23" s="639"/>
      <c r="Q23" s="640"/>
      <c r="R23" s="641">
        <v>1648</v>
      </c>
      <c r="S23" s="642"/>
      <c r="T23" s="642"/>
      <c r="U23" s="642"/>
      <c r="V23" s="642"/>
      <c r="W23" s="642"/>
      <c r="X23" s="642"/>
      <c r="Y23" s="643"/>
      <c r="Z23" s="644">
        <v>0</v>
      </c>
      <c r="AA23" s="644"/>
      <c r="AB23" s="644"/>
      <c r="AC23" s="644"/>
      <c r="AD23" s="645">
        <v>1648</v>
      </c>
      <c r="AE23" s="645"/>
      <c r="AF23" s="645"/>
      <c r="AG23" s="645"/>
      <c r="AH23" s="645"/>
      <c r="AI23" s="645"/>
      <c r="AJ23" s="645"/>
      <c r="AK23" s="645"/>
      <c r="AL23" s="646">
        <v>0</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v>41621</v>
      </c>
      <c r="BH23" s="642"/>
      <c r="BI23" s="642"/>
      <c r="BJ23" s="642"/>
      <c r="BK23" s="642"/>
      <c r="BL23" s="642"/>
      <c r="BM23" s="642"/>
      <c r="BN23" s="643"/>
      <c r="BO23" s="644">
        <v>3.7</v>
      </c>
      <c r="BP23" s="644"/>
      <c r="BQ23" s="644"/>
      <c r="BR23" s="644"/>
      <c r="BS23" s="650" t="s">
        <v>129</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3" t="s">
        <v>285</v>
      </c>
      <c r="DM23" s="674"/>
      <c r="DN23" s="674"/>
      <c r="DO23" s="674"/>
      <c r="DP23" s="674"/>
      <c r="DQ23" s="674"/>
      <c r="DR23" s="674"/>
      <c r="DS23" s="674"/>
      <c r="DT23" s="674"/>
      <c r="DU23" s="674"/>
      <c r="DV23" s="675"/>
      <c r="DW23" s="623" t="s">
        <v>286</v>
      </c>
      <c r="DX23" s="624"/>
      <c r="DY23" s="624"/>
      <c r="DZ23" s="624"/>
      <c r="EA23" s="624"/>
      <c r="EB23" s="624"/>
      <c r="EC23" s="625"/>
    </row>
    <row r="24" spans="2:133" ht="11.25" customHeight="1" x14ac:dyDescent="0.15">
      <c r="B24" s="638" t="s">
        <v>287</v>
      </c>
      <c r="C24" s="639"/>
      <c r="D24" s="639"/>
      <c r="E24" s="639"/>
      <c r="F24" s="639"/>
      <c r="G24" s="639"/>
      <c r="H24" s="639"/>
      <c r="I24" s="639"/>
      <c r="J24" s="639"/>
      <c r="K24" s="639"/>
      <c r="L24" s="639"/>
      <c r="M24" s="639"/>
      <c r="N24" s="639"/>
      <c r="O24" s="639"/>
      <c r="P24" s="639"/>
      <c r="Q24" s="640"/>
      <c r="R24" s="641">
        <v>4397</v>
      </c>
      <c r="S24" s="642"/>
      <c r="T24" s="642"/>
      <c r="U24" s="642"/>
      <c r="V24" s="642"/>
      <c r="W24" s="642"/>
      <c r="X24" s="642"/>
      <c r="Y24" s="643"/>
      <c r="Z24" s="644">
        <v>0</v>
      </c>
      <c r="AA24" s="644"/>
      <c r="AB24" s="644"/>
      <c r="AC24" s="644"/>
      <c r="AD24" s="645" t="s">
        <v>129</v>
      </c>
      <c r="AE24" s="645"/>
      <c r="AF24" s="645"/>
      <c r="AG24" s="645"/>
      <c r="AH24" s="645"/>
      <c r="AI24" s="645"/>
      <c r="AJ24" s="645"/>
      <c r="AK24" s="645"/>
      <c r="AL24" s="646" t="s">
        <v>129</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129</v>
      </c>
      <c r="BH24" s="642"/>
      <c r="BI24" s="642"/>
      <c r="BJ24" s="642"/>
      <c r="BK24" s="642"/>
      <c r="BL24" s="642"/>
      <c r="BM24" s="642"/>
      <c r="BN24" s="643"/>
      <c r="BO24" s="644" t="s">
        <v>129</v>
      </c>
      <c r="BP24" s="644"/>
      <c r="BQ24" s="644"/>
      <c r="BR24" s="644"/>
      <c r="BS24" s="650" t="s">
        <v>129</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3677841</v>
      </c>
      <c r="CS24" s="631"/>
      <c r="CT24" s="631"/>
      <c r="CU24" s="631"/>
      <c r="CV24" s="631"/>
      <c r="CW24" s="631"/>
      <c r="CX24" s="631"/>
      <c r="CY24" s="632"/>
      <c r="CZ24" s="635">
        <v>31.9</v>
      </c>
      <c r="DA24" s="636"/>
      <c r="DB24" s="636"/>
      <c r="DC24" s="655"/>
      <c r="DD24" s="676">
        <v>2944559</v>
      </c>
      <c r="DE24" s="631"/>
      <c r="DF24" s="631"/>
      <c r="DG24" s="631"/>
      <c r="DH24" s="631"/>
      <c r="DI24" s="631"/>
      <c r="DJ24" s="631"/>
      <c r="DK24" s="632"/>
      <c r="DL24" s="676">
        <v>2857442</v>
      </c>
      <c r="DM24" s="631"/>
      <c r="DN24" s="631"/>
      <c r="DO24" s="631"/>
      <c r="DP24" s="631"/>
      <c r="DQ24" s="631"/>
      <c r="DR24" s="631"/>
      <c r="DS24" s="631"/>
      <c r="DT24" s="631"/>
      <c r="DU24" s="631"/>
      <c r="DV24" s="632"/>
      <c r="DW24" s="635">
        <v>47.1</v>
      </c>
      <c r="DX24" s="636"/>
      <c r="DY24" s="636"/>
      <c r="DZ24" s="636"/>
      <c r="EA24" s="636"/>
      <c r="EB24" s="636"/>
      <c r="EC24" s="637"/>
    </row>
    <row r="25" spans="2:133" ht="11.25" customHeight="1" x14ac:dyDescent="0.15">
      <c r="B25" s="638" t="s">
        <v>290</v>
      </c>
      <c r="C25" s="639"/>
      <c r="D25" s="639"/>
      <c r="E25" s="639"/>
      <c r="F25" s="639"/>
      <c r="G25" s="639"/>
      <c r="H25" s="639"/>
      <c r="I25" s="639"/>
      <c r="J25" s="639"/>
      <c r="K25" s="639"/>
      <c r="L25" s="639"/>
      <c r="M25" s="639"/>
      <c r="N25" s="639"/>
      <c r="O25" s="639"/>
      <c r="P25" s="639"/>
      <c r="Q25" s="640"/>
      <c r="R25" s="641">
        <v>188929</v>
      </c>
      <c r="S25" s="642"/>
      <c r="T25" s="642"/>
      <c r="U25" s="642"/>
      <c r="V25" s="642"/>
      <c r="W25" s="642"/>
      <c r="X25" s="642"/>
      <c r="Y25" s="643"/>
      <c r="Z25" s="644">
        <v>1.6</v>
      </c>
      <c r="AA25" s="644"/>
      <c r="AB25" s="644"/>
      <c r="AC25" s="644"/>
      <c r="AD25" s="645">
        <v>10066</v>
      </c>
      <c r="AE25" s="645"/>
      <c r="AF25" s="645"/>
      <c r="AG25" s="645"/>
      <c r="AH25" s="645"/>
      <c r="AI25" s="645"/>
      <c r="AJ25" s="645"/>
      <c r="AK25" s="645"/>
      <c r="AL25" s="646">
        <v>0.2</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129</v>
      </c>
      <c r="BH25" s="642"/>
      <c r="BI25" s="642"/>
      <c r="BJ25" s="642"/>
      <c r="BK25" s="642"/>
      <c r="BL25" s="642"/>
      <c r="BM25" s="642"/>
      <c r="BN25" s="643"/>
      <c r="BO25" s="644" t="s">
        <v>129</v>
      </c>
      <c r="BP25" s="644"/>
      <c r="BQ25" s="644"/>
      <c r="BR25" s="644"/>
      <c r="BS25" s="650" t="s">
        <v>129</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1295768</v>
      </c>
      <c r="CS25" s="665"/>
      <c r="CT25" s="665"/>
      <c r="CU25" s="665"/>
      <c r="CV25" s="665"/>
      <c r="CW25" s="665"/>
      <c r="CX25" s="665"/>
      <c r="CY25" s="666"/>
      <c r="CZ25" s="646">
        <v>11.2</v>
      </c>
      <c r="DA25" s="677"/>
      <c r="DB25" s="677"/>
      <c r="DC25" s="679"/>
      <c r="DD25" s="650">
        <v>1209738</v>
      </c>
      <c r="DE25" s="665"/>
      <c r="DF25" s="665"/>
      <c r="DG25" s="665"/>
      <c r="DH25" s="665"/>
      <c r="DI25" s="665"/>
      <c r="DJ25" s="665"/>
      <c r="DK25" s="666"/>
      <c r="DL25" s="650">
        <v>1132329</v>
      </c>
      <c r="DM25" s="665"/>
      <c r="DN25" s="665"/>
      <c r="DO25" s="665"/>
      <c r="DP25" s="665"/>
      <c r="DQ25" s="665"/>
      <c r="DR25" s="665"/>
      <c r="DS25" s="665"/>
      <c r="DT25" s="665"/>
      <c r="DU25" s="665"/>
      <c r="DV25" s="666"/>
      <c r="DW25" s="646">
        <v>18.600000000000001</v>
      </c>
      <c r="DX25" s="677"/>
      <c r="DY25" s="677"/>
      <c r="DZ25" s="677"/>
      <c r="EA25" s="677"/>
      <c r="EB25" s="677"/>
      <c r="EC25" s="678"/>
    </row>
    <row r="26" spans="2:133" ht="11.25" customHeight="1" x14ac:dyDescent="0.15">
      <c r="B26" s="638" t="s">
        <v>293</v>
      </c>
      <c r="C26" s="639"/>
      <c r="D26" s="639"/>
      <c r="E26" s="639"/>
      <c r="F26" s="639"/>
      <c r="G26" s="639"/>
      <c r="H26" s="639"/>
      <c r="I26" s="639"/>
      <c r="J26" s="639"/>
      <c r="K26" s="639"/>
      <c r="L26" s="639"/>
      <c r="M26" s="639"/>
      <c r="N26" s="639"/>
      <c r="O26" s="639"/>
      <c r="P26" s="639"/>
      <c r="Q26" s="640"/>
      <c r="R26" s="641">
        <v>38580</v>
      </c>
      <c r="S26" s="642"/>
      <c r="T26" s="642"/>
      <c r="U26" s="642"/>
      <c r="V26" s="642"/>
      <c r="W26" s="642"/>
      <c r="X26" s="642"/>
      <c r="Y26" s="643"/>
      <c r="Z26" s="644">
        <v>0.3</v>
      </c>
      <c r="AA26" s="644"/>
      <c r="AB26" s="644"/>
      <c r="AC26" s="644"/>
      <c r="AD26" s="645" t="s">
        <v>129</v>
      </c>
      <c r="AE26" s="645"/>
      <c r="AF26" s="645"/>
      <c r="AG26" s="645"/>
      <c r="AH26" s="645"/>
      <c r="AI26" s="645"/>
      <c r="AJ26" s="645"/>
      <c r="AK26" s="645"/>
      <c r="AL26" s="646" t="s">
        <v>129</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129</v>
      </c>
      <c r="BH26" s="642"/>
      <c r="BI26" s="642"/>
      <c r="BJ26" s="642"/>
      <c r="BK26" s="642"/>
      <c r="BL26" s="642"/>
      <c r="BM26" s="642"/>
      <c r="BN26" s="643"/>
      <c r="BO26" s="644" t="s">
        <v>129</v>
      </c>
      <c r="BP26" s="644"/>
      <c r="BQ26" s="644"/>
      <c r="BR26" s="644"/>
      <c r="BS26" s="650" t="s">
        <v>129</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739145</v>
      </c>
      <c r="CS26" s="642"/>
      <c r="CT26" s="642"/>
      <c r="CU26" s="642"/>
      <c r="CV26" s="642"/>
      <c r="CW26" s="642"/>
      <c r="CX26" s="642"/>
      <c r="CY26" s="643"/>
      <c r="CZ26" s="646">
        <v>6.4</v>
      </c>
      <c r="DA26" s="677"/>
      <c r="DB26" s="677"/>
      <c r="DC26" s="679"/>
      <c r="DD26" s="650">
        <v>739145</v>
      </c>
      <c r="DE26" s="642"/>
      <c r="DF26" s="642"/>
      <c r="DG26" s="642"/>
      <c r="DH26" s="642"/>
      <c r="DI26" s="642"/>
      <c r="DJ26" s="642"/>
      <c r="DK26" s="643"/>
      <c r="DL26" s="650" t="s">
        <v>129</v>
      </c>
      <c r="DM26" s="642"/>
      <c r="DN26" s="642"/>
      <c r="DO26" s="642"/>
      <c r="DP26" s="642"/>
      <c r="DQ26" s="642"/>
      <c r="DR26" s="642"/>
      <c r="DS26" s="642"/>
      <c r="DT26" s="642"/>
      <c r="DU26" s="642"/>
      <c r="DV26" s="643"/>
      <c r="DW26" s="646" t="s">
        <v>129</v>
      </c>
      <c r="DX26" s="677"/>
      <c r="DY26" s="677"/>
      <c r="DZ26" s="677"/>
      <c r="EA26" s="677"/>
      <c r="EB26" s="677"/>
      <c r="EC26" s="678"/>
    </row>
    <row r="27" spans="2:133" ht="11.25" customHeight="1" x14ac:dyDescent="0.15">
      <c r="B27" s="638" t="s">
        <v>296</v>
      </c>
      <c r="C27" s="639"/>
      <c r="D27" s="639"/>
      <c r="E27" s="639"/>
      <c r="F27" s="639"/>
      <c r="G27" s="639"/>
      <c r="H27" s="639"/>
      <c r="I27" s="639"/>
      <c r="J27" s="639"/>
      <c r="K27" s="639"/>
      <c r="L27" s="639"/>
      <c r="M27" s="639"/>
      <c r="N27" s="639"/>
      <c r="O27" s="639"/>
      <c r="P27" s="639"/>
      <c r="Q27" s="640"/>
      <c r="R27" s="641">
        <v>1054254</v>
      </c>
      <c r="S27" s="642"/>
      <c r="T27" s="642"/>
      <c r="U27" s="642"/>
      <c r="V27" s="642"/>
      <c r="W27" s="642"/>
      <c r="X27" s="642"/>
      <c r="Y27" s="643"/>
      <c r="Z27" s="644">
        <v>9</v>
      </c>
      <c r="AA27" s="644"/>
      <c r="AB27" s="644"/>
      <c r="AC27" s="644"/>
      <c r="AD27" s="645" t="s">
        <v>129</v>
      </c>
      <c r="AE27" s="645"/>
      <c r="AF27" s="645"/>
      <c r="AG27" s="645"/>
      <c r="AH27" s="645"/>
      <c r="AI27" s="645"/>
      <c r="AJ27" s="645"/>
      <c r="AK27" s="645"/>
      <c r="AL27" s="646" t="s">
        <v>129</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1130131</v>
      </c>
      <c r="BH27" s="642"/>
      <c r="BI27" s="642"/>
      <c r="BJ27" s="642"/>
      <c r="BK27" s="642"/>
      <c r="BL27" s="642"/>
      <c r="BM27" s="642"/>
      <c r="BN27" s="643"/>
      <c r="BO27" s="644">
        <v>100</v>
      </c>
      <c r="BP27" s="644"/>
      <c r="BQ27" s="644"/>
      <c r="BR27" s="644"/>
      <c r="BS27" s="650">
        <v>15426</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861538</v>
      </c>
      <c r="CS27" s="665"/>
      <c r="CT27" s="665"/>
      <c r="CU27" s="665"/>
      <c r="CV27" s="665"/>
      <c r="CW27" s="665"/>
      <c r="CX27" s="665"/>
      <c r="CY27" s="666"/>
      <c r="CZ27" s="646">
        <v>7.5</v>
      </c>
      <c r="DA27" s="677"/>
      <c r="DB27" s="677"/>
      <c r="DC27" s="679"/>
      <c r="DD27" s="650">
        <v>291809</v>
      </c>
      <c r="DE27" s="665"/>
      <c r="DF27" s="665"/>
      <c r="DG27" s="665"/>
      <c r="DH27" s="665"/>
      <c r="DI27" s="665"/>
      <c r="DJ27" s="665"/>
      <c r="DK27" s="666"/>
      <c r="DL27" s="650">
        <v>282101</v>
      </c>
      <c r="DM27" s="665"/>
      <c r="DN27" s="665"/>
      <c r="DO27" s="665"/>
      <c r="DP27" s="665"/>
      <c r="DQ27" s="665"/>
      <c r="DR27" s="665"/>
      <c r="DS27" s="665"/>
      <c r="DT27" s="665"/>
      <c r="DU27" s="665"/>
      <c r="DV27" s="666"/>
      <c r="DW27" s="646">
        <v>4.5999999999999996</v>
      </c>
      <c r="DX27" s="677"/>
      <c r="DY27" s="677"/>
      <c r="DZ27" s="677"/>
      <c r="EA27" s="677"/>
      <c r="EB27" s="677"/>
      <c r="EC27" s="678"/>
    </row>
    <row r="28" spans="2:133" ht="11.25" customHeight="1" x14ac:dyDescent="0.15">
      <c r="B28" s="683" t="s">
        <v>299</v>
      </c>
      <c r="C28" s="684"/>
      <c r="D28" s="684"/>
      <c r="E28" s="684"/>
      <c r="F28" s="684"/>
      <c r="G28" s="684"/>
      <c r="H28" s="684"/>
      <c r="I28" s="684"/>
      <c r="J28" s="684"/>
      <c r="K28" s="684"/>
      <c r="L28" s="684"/>
      <c r="M28" s="684"/>
      <c r="N28" s="684"/>
      <c r="O28" s="684"/>
      <c r="P28" s="684"/>
      <c r="Q28" s="685"/>
      <c r="R28" s="641" t="s">
        <v>129</v>
      </c>
      <c r="S28" s="642"/>
      <c r="T28" s="642"/>
      <c r="U28" s="642"/>
      <c r="V28" s="642"/>
      <c r="W28" s="642"/>
      <c r="X28" s="642"/>
      <c r="Y28" s="643"/>
      <c r="Z28" s="644" t="s">
        <v>129</v>
      </c>
      <c r="AA28" s="644"/>
      <c r="AB28" s="644"/>
      <c r="AC28" s="644"/>
      <c r="AD28" s="645" t="s">
        <v>129</v>
      </c>
      <c r="AE28" s="645"/>
      <c r="AF28" s="645"/>
      <c r="AG28" s="645"/>
      <c r="AH28" s="645"/>
      <c r="AI28" s="645"/>
      <c r="AJ28" s="645"/>
      <c r="AK28" s="645"/>
      <c r="AL28" s="646" t="s">
        <v>129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1520535</v>
      </c>
      <c r="CS28" s="642"/>
      <c r="CT28" s="642"/>
      <c r="CU28" s="642"/>
      <c r="CV28" s="642"/>
      <c r="CW28" s="642"/>
      <c r="CX28" s="642"/>
      <c r="CY28" s="643"/>
      <c r="CZ28" s="646">
        <v>13.2</v>
      </c>
      <c r="DA28" s="677"/>
      <c r="DB28" s="677"/>
      <c r="DC28" s="679"/>
      <c r="DD28" s="650">
        <v>1443012</v>
      </c>
      <c r="DE28" s="642"/>
      <c r="DF28" s="642"/>
      <c r="DG28" s="642"/>
      <c r="DH28" s="642"/>
      <c r="DI28" s="642"/>
      <c r="DJ28" s="642"/>
      <c r="DK28" s="643"/>
      <c r="DL28" s="650">
        <v>1443012</v>
      </c>
      <c r="DM28" s="642"/>
      <c r="DN28" s="642"/>
      <c r="DO28" s="642"/>
      <c r="DP28" s="642"/>
      <c r="DQ28" s="642"/>
      <c r="DR28" s="642"/>
      <c r="DS28" s="642"/>
      <c r="DT28" s="642"/>
      <c r="DU28" s="642"/>
      <c r="DV28" s="643"/>
      <c r="DW28" s="646">
        <v>23.8</v>
      </c>
      <c r="DX28" s="677"/>
      <c r="DY28" s="677"/>
      <c r="DZ28" s="677"/>
      <c r="EA28" s="677"/>
      <c r="EB28" s="677"/>
      <c r="EC28" s="678"/>
    </row>
    <row r="29" spans="2:133" ht="11.25" customHeight="1" x14ac:dyDescent="0.15">
      <c r="B29" s="638" t="s">
        <v>301</v>
      </c>
      <c r="C29" s="639"/>
      <c r="D29" s="639"/>
      <c r="E29" s="639"/>
      <c r="F29" s="639"/>
      <c r="G29" s="639"/>
      <c r="H29" s="639"/>
      <c r="I29" s="639"/>
      <c r="J29" s="639"/>
      <c r="K29" s="639"/>
      <c r="L29" s="639"/>
      <c r="M29" s="639"/>
      <c r="N29" s="639"/>
      <c r="O29" s="639"/>
      <c r="P29" s="639"/>
      <c r="Q29" s="640"/>
      <c r="R29" s="641">
        <v>1182711</v>
      </c>
      <c r="S29" s="642"/>
      <c r="T29" s="642"/>
      <c r="U29" s="642"/>
      <c r="V29" s="642"/>
      <c r="W29" s="642"/>
      <c r="X29" s="642"/>
      <c r="Y29" s="643"/>
      <c r="Z29" s="644">
        <v>10.1</v>
      </c>
      <c r="AA29" s="644"/>
      <c r="AB29" s="644"/>
      <c r="AC29" s="644"/>
      <c r="AD29" s="645" t="s">
        <v>129</v>
      </c>
      <c r="AE29" s="645"/>
      <c r="AF29" s="645"/>
      <c r="AG29" s="645"/>
      <c r="AH29" s="645"/>
      <c r="AI29" s="645"/>
      <c r="AJ29" s="645"/>
      <c r="AK29" s="645"/>
      <c r="AL29" s="646" t="s">
        <v>129</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305</v>
      </c>
      <c r="CG29" s="657"/>
      <c r="CH29" s="657"/>
      <c r="CI29" s="657"/>
      <c r="CJ29" s="657"/>
      <c r="CK29" s="657"/>
      <c r="CL29" s="657"/>
      <c r="CM29" s="657"/>
      <c r="CN29" s="657"/>
      <c r="CO29" s="657"/>
      <c r="CP29" s="657"/>
      <c r="CQ29" s="658"/>
      <c r="CR29" s="641">
        <v>1520476</v>
      </c>
      <c r="CS29" s="665"/>
      <c r="CT29" s="665"/>
      <c r="CU29" s="665"/>
      <c r="CV29" s="665"/>
      <c r="CW29" s="665"/>
      <c r="CX29" s="665"/>
      <c r="CY29" s="666"/>
      <c r="CZ29" s="646">
        <v>13.2</v>
      </c>
      <c r="DA29" s="677"/>
      <c r="DB29" s="677"/>
      <c r="DC29" s="679"/>
      <c r="DD29" s="650">
        <v>1442953</v>
      </c>
      <c r="DE29" s="665"/>
      <c r="DF29" s="665"/>
      <c r="DG29" s="665"/>
      <c r="DH29" s="665"/>
      <c r="DI29" s="665"/>
      <c r="DJ29" s="665"/>
      <c r="DK29" s="666"/>
      <c r="DL29" s="650">
        <v>1442953</v>
      </c>
      <c r="DM29" s="665"/>
      <c r="DN29" s="665"/>
      <c r="DO29" s="665"/>
      <c r="DP29" s="665"/>
      <c r="DQ29" s="665"/>
      <c r="DR29" s="665"/>
      <c r="DS29" s="665"/>
      <c r="DT29" s="665"/>
      <c r="DU29" s="665"/>
      <c r="DV29" s="666"/>
      <c r="DW29" s="646">
        <v>23.8</v>
      </c>
      <c r="DX29" s="677"/>
      <c r="DY29" s="677"/>
      <c r="DZ29" s="677"/>
      <c r="EA29" s="677"/>
      <c r="EB29" s="677"/>
      <c r="EC29" s="678"/>
    </row>
    <row r="30" spans="2:133" ht="11.25" customHeight="1" x14ac:dyDescent="0.15">
      <c r="B30" s="638" t="s">
        <v>306</v>
      </c>
      <c r="C30" s="639"/>
      <c r="D30" s="639"/>
      <c r="E30" s="639"/>
      <c r="F30" s="639"/>
      <c r="G30" s="639"/>
      <c r="H30" s="639"/>
      <c r="I30" s="639"/>
      <c r="J30" s="639"/>
      <c r="K30" s="639"/>
      <c r="L30" s="639"/>
      <c r="M30" s="639"/>
      <c r="N30" s="639"/>
      <c r="O30" s="639"/>
      <c r="P30" s="639"/>
      <c r="Q30" s="640"/>
      <c r="R30" s="641">
        <v>73048</v>
      </c>
      <c r="S30" s="642"/>
      <c r="T30" s="642"/>
      <c r="U30" s="642"/>
      <c r="V30" s="642"/>
      <c r="W30" s="642"/>
      <c r="X30" s="642"/>
      <c r="Y30" s="643"/>
      <c r="Z30" s="644">
        <v>0.6</v>
      </c>
      <c r="AA30" s="644"/>
      <c r="AB30" s="644"/>
      <c r="AC30" s="644"/>
      <c r="AD30" s="645">
        <v>43481</v>
      </c>
      <c r="AE30" s="645"/>
      <c r="AF30" s="645"/>
      <c r="AG30" s="645"/>
      <c r="AH30" s="645"/>
      <c r="AI30" s="645"/>
      <c r="AJ30" s="645"/>
      <c r="AK30" s="645"/>
      <c r="AL30" s="646">
        <v>0.7</v>
      </c>
      <c r="AM30" s="647"/>
      <c r="AN30" s="647"/>
      <c r="AO30" s="648"/>
      <c r="AP30" s="689" t="s">
        <v>307</v>
      </c>
      <c r="AQ30" s="690"/>
      <c r="AR30" s="690"/>
      <c r="AS30" s="690"/>
      <c r="AT30" s="695" t="s">
        <v>308</v>
      </c>
      <c r="AU30" s="230"/>
      <c r="AV30" s="230"/>
      <c r="AW30" s="230"/>
      <c r="AX30" s="627" t="s">
        <v>187</v>
      </c>
      <c r="AY30" s="628"/>
      <c r="AZ30" s="628"/>
      <c r="BA30" s="628"/>
      <c r="BB30" s="628"/>
      <c r="BC30" s="628"/>
      <c r="BD30" s="628"/>
      <c r="BE30" s="628"/>
      <c r="BF30" s="629"/>
      <c r="BG30" s="701">
        <v>99.5</v>
      </c>
      <c r="BH30" s="702"/>
      <c r="BI30" s="702"/>
      <c r="BJ30" s="702"/>
      <c r="BK30" s="702"/>
      <c r="BL30" s="702"/>
      <c r="BM30" s="636">
        <v>98.3</v>
      </c>
      <c r="BN30" s="702"/>
      <c r="BO30" s="702"/>
      <c r="BP30" s="702"/>
      <c r="BQ30" s="703"/>
      <c r="BR30" s="701">
        <v>99.4</v>
      </c>
      <c r="BS30" s="702"/>
      <c r="BT30" s="702"/>
      <c r="BU30" s="702"/>
      <c r="BV30" s="702"/>
      <c r="BW30" s="702"/>
      <c r="BX30" s="636">
        <v>98.1</v>
      </c>
      <c r="BY30" s="702"/>
      <c r="BZ30" s="702"/>
      <c r="CA30" s="702"/>
      <c r="CB30" s="703"/>
      <c r="CD30" s="706"/>
      <c r="CE30" s="707"/>
      <c r="CF30" s="656" t="s">
        <v>309</v>
      </c>
      <c r="CG30" s="657"/>
      <c r="CH30" s="657"/>
      <c r="CI30" s="657"/>
      <c r="CJ30" s="657"/>
      <c r="CK30" s="657"/>
      <c r="CL30" s="657"/>
      <c r="CM30" s="657"/>
      <c r="CN30" s="657"/>
      <c r="CO30" s="657"/>
      <c r="CP30" s="657"/>
      <c r="CQ30" s="658"/>
      <c r="CR30" s="641">
        <v>1432621</v>
      </c>
      <c r="CS30" s="642"/>
      <c r="CT30" s="642"/>
      <c r="CU30" s="642"/>
      <c r="CV30" s="642"/>
      <c r="CW30" s="642"/>
      <c r="CX30" s="642"/>
      <c r="CY30" s="643"/>
      <c r="CZ30" s="646">
        <v>12.4</v>
      </c>
      <c r="DA30" s="677"/>
      <c r="DB30" s="677"/>
      <c r="DC30" s="679"/>
      <c r="DD30" s="650">
        <v>1364938</v>
      </c>
      <c r="DE30" s="642"/>
      <c r="DF30" s="642"/>
      <c r="DG30" s="642"/>
      <c r="DH30" s="642"/>
      <c r="DI30" s="642"/>
      <c r="DJ30" s="642"/>
      <c r="DK30" s="643"/>
      <c r="DL30" s="650">
        <v>1364938</v>
      </c>
      <c r="DM30" s="642"/>
      <c r="DN30" s="642"/>
      <c r="DO30" s="642"/>
      <c r="DP30" s="642"/>
      <c r="DQ30" s="642"/>
      <c r="DR30" s="642"/>
      <c r="DS30" s="642"/>
      <c r="DT30" s="642"/>
      <c r="DU30" s="642"/>
      <c r="DV30" s="643"/>
      <c r="DW30" s="646">
        <v>22.5</v>
      </c>
      <c r="DX30" s="677"/>
      <c r="DY30" s="677"/>
      <c r="DZ30" s="677"/>
      <c r="EA30" s="677"/>
      <c r="EB30" s="677"/>
      <c r="EC30" s="678"/>
    </row>
    <row r="31" spans="2:133" ht="11.25" customHeight="1" x14ac:dyDescent="0.15">
      <c r="B31" s="638" t="s">
        <v>310</v>
      </c>
      <c r="C31" s="639"/>
      <c r="D31" s="639"/>
      <c r="E31" s="639"/>
      <c r="F31" s="639"/>
      <c r="G31" s="639"/>
      <c r="H31" s="639"/>
      <c r="I31" s="639"/>
      <c r="J31" s="639"/>
      <c r="K31" s="639"/>
      <c r="L31" s="639"/>
      <c r="M31" s="639"/>
      <c r="N31" s="639"/>
      <c r="O31" s="639"/>
      <c r="P31" s="639"/>
      <c r="Q31" s="640"/>
      <c r="R31" s="641">
        <v>143412</v>
      </c>
      <c r="S31" s="642"/>
      <c r="T31" s="642"/>
      <c r="U31" s="642"/>
      <c r="V31" s="642"/>
      <c r="W31" s="642"/>
      <c r="X31" s="642"/>
      <c r="Y31" s="643"/>
      <c r="Z31" s="644">
        <v>1.2</v>
      </c>
      <c r="AA31" s="644"/>
      <c r="AB31" s="644"/>
      <c r="AC31" s="644"/>
      <c r="AD31" s="645" t="s">
        <v>129</v>
      </c>
      <c r="AE31" s="645"/>
      <c r="AF31" s="645"/>
      <c r="AG31" s="645"/>
      <c r="AH31" s="645"/>
      <c r="AI31" s="645"/>
      <c r="AJ31" s="645"/>
      <c r="AK31" s="645"/>
      <c r="AL31" s="646" t="s">
        <v>129</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99.4</v>
      </c>
      <c r="BH31" s="665"/>
      <c r="BI31" s="665"/>
      <c r="BJ31" s="665"/>
      <c r="BK31" s="665"/>
      <c r="BL31" s="665"/>
      <c r="BM31" s="647">
        <v>98.4</v>
      </c>
      <c r="BN31" s="699"/>
      <c r="BO31" s="699"/>
      <c r="BP31" s="699"/>
      <c r="BQ31" s="700"/>
      <c r="BR31" s="698">
        <v>99.4</v>
      </c>
      <c r="BS31" s="665"/>
      <c r="BT31" s="665"/>
      <c r="BU31" s="665"/>
      <c r="BV31" s="665"/>
      <c r="BW31" s="665"/>
      <c r="BX31" s="647">
        <v>98.1</v>
      </c>
      <c r="BY31" s="699"/>
      <c r="BZ31" s="699"/>
      <c r="CA31" s="699"/>
      <c r="CB31" s="700"/>
      <c r="CD31" s="706"/>
      <c r="CE31" s="707"/>
      <c r="CF31" s="656" t="s">
        <v>313</v>
      </c>
      <c r="CG31" s="657"/>
      <c r="CH31" s="657"/>
      <c r="CI31" s="657"/>
      <c r="CJ31" s="657"/>
      <c r="CK31" s="657"/>
      <c r="CL31" s="657"/>
      <c r="CM31" s="657"/>
      <c r="CN31" s="657"/>
      <c r="CO31" s="657"/>
      <c r="CP31" s="657"/>
      <c r="CQ31" s="658"/>
      <c r="CR31" s="641">
        <v>87855</v>
      </c>
      <c r="CS31" s="665"/>
      <c r="CT31" s="665"/>
      <c r="CU31" s="665"/>
      <c r="CV31" s="665"/>
      <c r="CW31" s="665"/>
      <c r="CX31" s="665"/>
      <c r="CY31" s="666"/>
      <c r="CZ31" s="646">
        <v>0.8</v>
      </c>
      <c r="DA31" s="677"/>
      <c r="DB31" s="677"/>
      <c r="DC31" s="679"/>
      <c r="DD31" s="650">
        <v>78015</v>
      </c>
      <c r="DE31" s="665"/>
      <c r="DF31" s="665"/>
      <c r="DG31" s="665"/>
      <c r="DH31" s="665"/>
      <c r="DI31" s="665"/>
      <c r="DJ31" s="665"/>
      <c r="DK31" s="666"/>
      <c r="DL31" s="650">
        <v>78015</v>
      </c>
      <c r="DM31" s="665"/>
      <c r="DN31" s="665"/>
      <c r="DO31" s="665"/>
      <c r="DP31" s="665"/>
      <c r="DQ31" s="665"/>
      <c r="DR31" s="665"/>
      <c r="DS31" s="665"/>
      <c r="DT31" s="665"/>
      <c r="DU31" s="665"/>
      <c r="DV31" s="666"/>
      <c r="DW31" s="646">
        <v>1.3</v>
      </c>
      <c r="DX31" s="677"/>
      <c r="DY31" s="677"/>
      <c r="DZ31" s="677"/>
      <c r="EA31" s="677"/>
      <c r="EB31" s="677"/>
      <c r="EC31" s="678"/>
    </row>
    <row r="32" spans="2:133" ht="11.25" customHeight="1" x14ac:dyDescent="0.15">
      <c r="B32" s="638" t="s">
        <v>314</v>
      </c>
      <c r="C32" s="639"/>
      <c r="D32" s="639"/>
      <c r="E32" s="639"/>
      <c r="F32" s="639"/>
      <c r="G32" s="639"/>
      <c r="H32" s="639"/>
      <c r="I32" s="639"/>
      <c r="J32" s="639"/>
      <c r="K32" s="639"/>
      <c r="L32" s="639"/>
      <c r="M32" s="639"/>
      <c r="N32" s="639"/>
      <c r="O32" s="639"/>
      <c r="P32" s="639"/>
      <c r="Q32" s="640"/>
      <c r="R32" s="641">
        <v>738541</v>
      </c>
      <c r="S32" s="642"/>
      <c r="T32" s="642"/>
      <c r="U32" s="642"/>
      <c r="V32" s="642"/>
      <c r="W32" s="642"/>
      <c r="X32" s="642"/>
      <c r="Y32" s="643"/>
      <c r="Z32" s="644">
        <v>6.3</v>
      </c>
      <c r="AA32" s="644"/>
      <c r="AB32" s="644"/>
      <c r="AC32" s="644"/>
      <c r="AD32" s="645" t="s">
        <v>129</v>
      </c>
      <c r="AE32" s="645"/>
      <c r="AF32" s="645"/>
      <c r="AG32" s="645"/>
      <c r="AH32" s="645"/>
      <c r="AI32" s="645"/>
      <c r="AJ32" s="645"/>
      <c r="AK32" s="645"/>
      <c r="AL32" s="646" t="s">
        <v>129</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99.5</v>
      </c>
      <c r="BH32" s="711"/>
      <c r="BI32" s="711"/>
      <c r="BJ32" s="711"/>
      <c r="BK32" s="711"/>
      <c r="BL32" s="711"/>
      <c r="BM32" s="712">
        <v>97.9</v>
      </c>
      <c r="BN32" s="711"/>
      <c r="BO32" s="711"/>
      <c r="BP32" s="711"/>
      <c r="BQ32" s="713"/>
      <c r="BR32" s="710">
        <v>99.4</v>
      </c>
      <c r="BS32" s="711"/>
      <c r="BT32" s="711"/>
      <c r="BU32" s="711"/>
      <c r="BV32" s="711"/>
      <c r="BW32" s="711"/>
      <c r="BX32" s="712">
        <v>97.8</v>
      </c>
      <c r="BY32" s="711"/>
      <c r="BZ32" s="711"/>
      <c r="CA32" s="711"/>
      <c r="CB32" s="713"/>
      <c r="CD32" s="708"/>
      <c r="CE32" s="709"/>
      <c r="CF32" s="656" t="s">
        <v>316</v>
      </c>
      <c r="CG32" s="657"/>
      <c r="CH32" s="657"/>
      <c r="CI32" s="657"/>
      <c r="CJ32" s="657"/>
      <c r="CK32" s="657"/>
      <c r="CL32" s="657"/>
      <c r="CM32" s="657"/>
      <c r="CN32" s="657"/>
      <c r="CO32" s="657"/>
      <c r="CP32" s="657"/>
      <c r="CQ32" s="658"/>
      <c r="CR32" s="641">
        <v>59</v>
      </c>
      <c r="CS32" s="642"/>
      <c r="CT32" s="642"/>
      <c r="CU32" s="642"/>
      <c r="CV32" s="642"/>
      <c r="CW32" s="642"/>
      <c r="CX32" s="642"/>
      <c r="CY32" s="643"/>
      <c r="CZ32" s="646">
        <v>0</v>
      </c>
      <c r="DA32" s="677"/>
      <c r="DB32" s="677"/>
      <c r="DC32" s="679"/>
      <c r="DD32" s="650">
        <v>59</v>
      </c>
      <c r="DE32" s="642"/>
      <c r="DF32" s="642"/>
      <c r="DG32" s="642"/>
      <c r="DH32" s="642"/>
      <c r="DI32" s="642"/>
      <c r="DJ32" s="642"/>
      <c r="DK32" s="643"/>
      <c r="DL32" s="650">
        <v>59</v>
      </c>
      <c r="DM32" s="642"/>
      <c r="DN32" s="642"/>
      <c r="DO32" s="642"/>
      <c r="DP32" s="642"/>
      <c r="DQ32" s="642"/>
      <c r="DR32" s="642"/>
      <c r="DS32" s="642"/>
      <c r="DT32" s="642"/>
      <c r="DU32" s="642"/>
      <c r="DV32" s="643"/>
      <c r="DW32" s="646">
        <v>0</v>
      </c>
      <c r="DX32" s="677"/>
      <c r="DY32" s="677"/>
      <c r="DZ32" s="677"/>
      <c r="EA32" s="677"/>
      <c r="EB32" s="677"/>
      <c r="EC32" s="678"/>
    </row>
    <row r="33" spans="2:133" ht="11.25" customHeight="1" x14ac:dyDescent="0.15">
      <c r="B33" s="638" t="s">
        <v>317</v>
      </c>
      <c r="C33" s="639"/>
      <c r="D33" s="639"/>
      <c r="E33" s="639"/>
      <c r="F33" s="639"/>
      <c r="G33" s="639"/>
      <c r="H33" s="639"/>
      <c r="I33" s="639"/>
      <c r="J33" s="639"/>
      <c r="K33" s="639"/>
      <c r="L33" s="639"/>
      <c r="M33" s="639"/>
      <c r="N33" s="639"/>
      <c r="O33" s="639"/>
      <c r="P33" s="639"/>
      <c r="Q33" s="640"/>
      <c r="R33" s="641">
        <v>239532</v>
      </c>
      <c r="S33" s="642"/>
      <c r="T33" s="642"/>
      <c r="U33" s="642"/>
      <c r="V33" s="642"/>
      <c r="W33" s="642"/>
      <c r="X33" s="642"/>
      <c r="Y33" s="643"/>
      <c r="Z33" s="644">
        <v>2</v>
      </c>
      <c r="AA33" s="644"/>
      <c r="AB33" s="644"/>
      <c r="AC33" s="644"/>
      <c r="AD33" s="645" t="s">
        <v>129</v>
      </c>
      <c r="AE33" s="645"/>
      <c r="AF33" s="645"/>
      <c r="AG33" s="645"/>
      <c r="AH33" s="645"/>
      <c r="AI33" s="645"/>
      <c r="AJ33" s="645"/>
      <c r="AK33" s="645"/>
      <c r="AL33" s="646" t="s">
        <v>129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4162465</v>
      </c>
      <c r="CS33" s="665"/>
      <c r="CT33" s="665"/>
      <c r="CU33" s="665"/>
      <c r="CV33" s="665"/>
      <c r="CW33" s="665"/>
      <c r="CX33" s="665"/>
      <c r="CY33" s="666"/>
      <c r="CZ33" s="646">
        <v>36.1</v>
      </c>
      <c r="DA33" s="677"/>
      <c r="DB33" s="677"/>
      <c r="DC33" s="679"/>
      <c r="DD33" s="650">
        <v>3328420</v>
      </c>
      <c r="DE33" s="665"/>
      <c r="DF33" s="665"/>
      <c r="DG33" s="665"/>
      <c r="DH33" s="665"/>
      <c r="DI33" s="665"/>
      <c r="DJ33" s="665"/>
      <c r="DK33" s="666"/>
      <c r="DL33" s="650">
        <v>2213239</v>
      </c>
      <c r="DM33" s="665"/>
      <c r="DN33" s="665"/>
      <c r="DO33" s="665"/>
      <c r="DP33" s="665"/>
      <c r="DQ33" s="665"/>
      <c r="DR33" s="665"/>
      <c r="DS33" s="665"/>
      <c r="DT33" s="665"/>
      <c r="DU33" s="665"/>
      <c r="DV33" s="666"/>
      <c r="DW33" s="646">
        <v>36.5</v>
      </c>
      <c r="DX33" s="677"/>
      <c r="DY33" s="677"/>
      <c r="DZ33" s="677"/>
      <c r="EA33" s="677"/>
      <c r="EB33" s="677"/>
      <c r="EC33" s="678"/>
    </row>
    <row r="34" spans="2:133" ht="11.25" customHeight="1" x14ac:dyDescent="0.15">
      <c r="B34" s="638" t="s">
        <v>319</v>
      </c>
      <c r="C34" s="639"/>
      <c r="D34" s="639"/>
      <c r="E34" s="639"/>
      <c r="F34" s="639"/>
      <c r="G34" s="639"/>
      <c r="H34" s="639"/>
      <c r="I34" s="639"/>
      <c r="J34" s="639"/>
      <c r="K34" s="639"/>
      <c r="L34" s="639"/>
      <c r="M34" s="639"/>
      <c r="N34" s="639"/>
      <c r="O34" s="639"/>
      <c r="P34" s="639"/>
      <c r="Q34" s="640"/>
      <c r="R34" s="641">
        <v>299486</v>
      </c>
      <c r="S34" s="642"/>
      <c r="T34" s="642"/>
      <c r="U34" s="642"/>
      <c r="V34" s="642"/>
      <c r="W34" s="642"/>
      <c r="X34" s="642"/>
      <c r="Y34" s="643"/>
      <c r="Z34" s="644">
        <v>2.6</v>
      </c>
      <c r="AA34" s="644"/>
      <c r="AB34" s="644"/>
      <c r="AC34" s="644"/>
      <c r="AD34" s="645">
        <v>4</v>
      </c>
      <c r="AE34" s="645"/>
      <c r="AF34" s="645"/>
      <c r="AG34" s="645"/>
      <c r="AH34" s="645"/>
      <c r="AI34" s="645"/>
      <c r="AJ34" s="645"/>
      <c r="AK34" s="645"/>
      <c r="AL34" s="646">
        <v>0</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1025670</v>
      </c>
      <c r="CS34" s="642"/>
      <c r="CT34" s="642"/>
      <c r="CU34" s="642"/>
      <c r="CV34" s="642"/>
      <c r="CW34" s="642"/>
      <c r="CX34" s="642"/>
      <c r="CY34" s="643"/>
      <c r="CZ34" s="646">
        <v>8.9</v>
      </c>
      <c r="DA34" s="677"/>
      <c r="DB34" s="677"/>
      <c r="DC34" s="679"/>
      <c r="DD34" s="650">
        <v>883726</v>
      </c>
      <c r="DE34" s="642"/>
      <c r="DF34" s="642"/>
      <c r="DG34" s="642"/>
      <c r="DH34" s="642"/>
      <c r="DI34" s="642"/>
      <c r="DJ34" s="642"/>
      <c r="DK34" s="643"/>
      <c r="DL34" s="650">
        <v>590143</v>
      </c>
      <c r="DM34" s="642"/>
      <c r="DN34" s="642"/>
      <c r="DO34" s="642"/>
      <c r="DP34" s="642"/>
      <c r="DQ34" s="642"/>
      <c r="DR34" s="642"/>
      <c r="DS34" s="642"/>
      <c r="DT34" s="642"/>
      <c r="DU34" s="642"/>
      <c r="DV34" s="643"/>
      <c r="DW34" s="646">
        <v>9.6999999999999993</v>
      </c>
      <c r="DX34" s="677"/>
      <c r="DY34" s="677"/>
      <c r="DZ34" s="677"/>
      <c r="EA34" s="677"/>
      <c r="EB34" s="677"/>
      <c r="EC34" s="678"/>
    </row>
    <row r="35" spans="2:133" ht="11.25" customHeight="1" x14ac:dyDescent="0.15">
      <c r="B35" s="638" t="s">
        <v>323</v>
      </c>
      <c r="C35" s="639"/>
      <c r="D35" s="639"/>
      <c r="E35" s="639"/>
      <c r="F35" s="639"/>
      <c r="G35" s="639"/>
      <c r="H35" s="639"/>
      <c r="I35" s="639"/>
      <c r="J35" s="639"/>
      <c r="K35" s="639"/>
      <c r="L35" s="639"/>
      <c r="M35" s="639"/>
      <c r="N35" s="639"/>
      <c r="O35" s="639"/>
      <c r="P35" s="639"/>
      <c r="Q35" s="640"/>
      <c r="R35" s="641">
        <v>1451250</v>
      </c>
      <c r="S35" s="642"/>
      <c r="T35" s="642"/>
      <c r="U35" s="642"/>
      <c r="V35" s="642"/>
      <c r="W35" s="642"/>
      <c r="X35" s="642"/>
      <c r="Y35" s="643"/>
      <c r="Z35" s="644">
        <v>12.4</v>
      </c>
      <c r="AA35" s="644"/>
      <c r="AB35" s="644"/>
      <c r="AC35" s="644"/>
      <c r="AD35" s="645" t="s">
        <v>129</v>
      </c>
      <c r="AE35" s="645"/>
      <c r="AF35" s="645"/>
      <c r="AG35" s="645"/>
      <c r="AH35" s="645"/>
      <c r="AI35" s="645"/>
      <c r="AJ35" s="645"/>
      <c r="AK35" s="645"/>
      <c r="AL35" s="646" t="s">
        <v>129</v>
      </c>
      <c r="AM35" s="647"/>
      <c r="AN35" s="647"/>
      <c r="AO35" s="648"/>
      <c r="AP35" s="234"/>
      <c r="AQ35" s="714" t="s">
        <v>324</v>
      </c>
      <c r="AR35" s="715"/>
      <c r="AS35" s="715"/>
      <c r="AT35" s="715"/>
      <c r="AU35" s="715"/>
      <c r="AV35" s="715"/>
      <c r="AW35" s="715"/>
      <c r="AX35" s="715"/>
      <c r="AY35" s="716"/>
      <c r="AZ35" s="630">
        <v>679830</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t="s">
        <v>129</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378510</v>
      </c>
      <c r="CS35" s="665"/>
      <c r="CT35" s="665"/>
      <c r="CU35" s="665"/>
      <c r="CV35" s="665"/>
      <c r="CW35" s="665"/>
      <c r="CX35" s="665"/>
      <c r="CY35" s="666"/>
      <c r="CZ35" s="646">
        <v>3.3</v>
      </c>
      <c r="DA35" s="677"/>
      <c r="DB35" s="677"/>
      <c r="DC35" s="679"/>
      <c r="DD35" s="650">
        <v>316565</v>
      </c>
      <c r="DE35" s="665"/>
      <c r="DF35" s="665"/>
      <c r="DG35" s="665"/>
      <c r="DH35" s="665"/>
      <c r="DI35" s="665"/>
      <c r="DJ35" s="665"/>
      <c r="DK35" s="666"/>
      <c r="DL35" s="650">
        <v>60965</v>
      </c>
      <c r="DM35" s="665"/>
      <c r="DN35" s="665"/>
      <c r="DO35" s="665"/>
      <c r="DP35" s="665"/>
      <c r="DQ35" s="665"/>
      <c r="DR35" s="665"/>
      <c r="DS35" s="665"/>
      <c r="DT35" s="665"/>
      <c r="DU35" s="665"/>
      <c r="DV35" s="666"/>
      <c r="DW35" s="646">
        <v>1</v>
      </c>
      <c r="DX35" s="677"/>
      <c r="DY35" s="677"/>
      <c r="DZ35" s="677"/>
      <c r="EA35" s="677"/>
      <c r="EB35" s="677"/>
      <c r="EC35" s="678"/>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129</v>
      </c>
      <c r="S36" s="642"/>
      <c r="T36" s="642"/>
      <c r="U36" s="642"/>
      <c r="V36" s="642"/>
      <c r="W36" s="642"/>
      <c r="X36" s="642"/>
      <c r="Y36" s="643"/>
      <c r="Z36" s="644" t="s">
        <v>129</v>
      </c>
      <c r="AA36" s="644"/>
      <c r="AB36" s="644"/>
      <c r="AC36" s="644"/>
      <c r="AD36" s="645" t="s">
        <v>129</v>
      </c>
      <c r="AE36" s="645"/>
      <c r="AF36" s="645"/>
      <c r="AG36" s="645"/>
      <c r="AH36" s="645"/>
      <c r="AI36" s="645"/>
      <c r="AJ36" s="645"/>
      <c r="AK36" s="645"/>
      <c r="AL36" s="646" t="s">
        <v>129</v>
      </c>
      <c r="AM36" s="647"/>
      <c r="AN36" s="647"/>
      <c r="AO36" s="648"/>
      <c r="AQ36" s="718" t="s">
        <v>328</v>
      </c>
      <c r="AR36" s="719"/>
      <c r="AS36" s="719"/>
      <c r="AT36" s="719"/>
      <c r="AU36" s="719"/>
      <c r="AV36" s="719"/>
      <c r="AW36" s="719"/>
      <c r="AX36" s="719"/>
      <c r="AY36" s="720"/>
      <c r="AZ36" s="641">
        <v>438200</v>
      </c>
      <c r="BA36" s="642"/>
      <c r="BB36" s="642"/>
      <c r="BC36" s="642"/>
      <c r="BD36" s="665"/>
      <c r="BE36" s="665"/>
      <c r="BF36" s="700"/>
      <c r="BG36" s="656" t="s">
        <v>329</v>
      </c>
      <c r="BH36" s="657"/>
      <c r="BI36" s="657"/>
      <c r="BJ36" s="657"/>
      <c r="BK36" s="657"/>
      <c r="BL36" s="657"/>
      <c r="BM36" s="657"/>
      <c r="BN36" s="657"/>
      <c r="BO36" s="657"/>
      <c r="BP36" s="657"/>
      <c r="BQ36" s="657"/>
      <c r="BR36" s="657"/>
      <c r="BS36" s="657"/>
      <c r="BT36" s="657"/>
      <c r="BU36" s="658"/>
      <c r="BV36" s="641" t="s">
        <v>129</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2057879</v>
      </c>
      <c r="CS36" s="642"/>
      <c r="CT36" s="642"/>
      <c r="CU36" s="642"/>
      <c r="CV36" s="642"/>
      <c r="CW36" s="642"/>
      <c r="CX36" s="642"/>
      <c r="CY36" s="643"/>
      <c r="CZ36" s="646">
        <v>17.899999999999999</v>
      </c>
      <c r="DA36" s="677"/>
      <c r="DB36" s="677"/>
      <c r="DC36" s="679"/>
      <c r="DD36" s="650">
        <v>1667219</v>
      </c>
      <c r="DE36" s="642"/>
      <c r="DF36" s="642"/>
      <c r="DG36" s="642"/>
      <c r="DH36" s="642"/>
      <c r="DI36" s="642"/>
      <c r="DJ36" s="642"/>
      <c r="DK36" s="643"/>
      <c r="DL36" s="650">
        <v>1420923</v>
      </c>
      <c r="DM36" s="642"/>
      <c r="DN36" s="642"/>
      <c r="DO36" s="642"/>
      <c r="DP36" s="642"/>
      <c r="DQ36" s="642"/>
      <c r="DR36" s="642"/>
      <c r="DS36" s="642"/>
      <c r="DT36" s="642"/>
      <c r="DU36" s="642"/>
      <c r="DV36" s="643"/>
      <c r="DW36" s="646">
        <v>23.4</v>
      </c>
      <c r="DX36" s="677"/>
      <c r="DY36" s="677"/>
      <c r="DZ36" s="677"/>
      <c r="EA36" s="677"/>
      <c r="EB36" s="677"/>
      <c r="EC36" s="678"/>
    </row>
    <row r="37" spans="2:133" ht="11.25" customHeight="1" x14ac:dyDescent="0.15">
      <c r="B37" s="638" t="s">
        <v>331</v>
      </c>
      <c r="C37" s="639"/>
      <c r="D37" s="639"/>
      <c r="E37" s="639"/>
      <c r="F37" s="639"/>
      <c r="G37" s="639"/>
      <c r="H37" s="639"/>
      <c r="I37" s="639"/>
      <c r="J37" s="639"/>
      <c r="K37" s="639"/>
      <c r="L37" s="639"/>
      <c r="M37" s="639"/>
      <c r="N37" s="639"/>
      <c r="O37" s="639"/>
      <c r="P37" s="639"/>
      <c r="Q37" s="640"/>
      <c r="R37" s="641">
        <v>233050</v>
      </c>
      <c r="S37" s="642"/>
      <c r="T37" s="642"/>
      <c r="U37" s="642"/>
      <c r="V37" s="642"/>
      <c r="W37" s="642"/>
      <c r="X37" s="642"/>
      <c r="Y37" s="643"/>
      <c r="Z37" s="644">
        <v>2</v>
      </c>
      <c r="AA37" s="644"/>
      <c r="AB37" s="644"/>
      <c r="AC37" s="644"/>
      <c r="AD37" s="645" t="s">
        <v>129</v>
      </c>
      <c r="AE37" s="645"/>
      <c r="AF37" s="645"/>
      <c r="AG37" s="645"/>
      <c r="AH37" s="645"/>
      <c r="AI37" s="645"/>
      <c r="AJ37" s="645"/>
      <c r="AK37" s="645"/>
      <c r="AL37" s="646" t="s">
        <v>129</v>
      </c>
      <c r="AM37" s="647"/>
      <c r="AN37" s="647"/>
      <c r="AO37" s="648"/>
      <c r="AQ37" s="718" t="s">
        <v>332</v>
      </c>
      <c r="AR37" s="719"/>
      <c r="AS37" s="719"/>
      <c r="AT37" s="719"/>
      <c r="AU37" s="719"/>
      <c r="AV37" s="719"/>
      <c r="AW37" s="719"/>
      <c r="AX37" s="719"/>
      <c r="AY37" s="720"/>
      <c r="AZ37" s="641">
        <v>173574</v>
      </c>
      <c r="BA37" s="642"/>
      <c r="BB37" s="642"/>
      <c r="BC37" s="642"/>
      <c r="BD37" s="665"/>
      <c r="BE37" s="665"/>
      <c r="BF37" s="700"/>
      <c r="BG37" s="656" t="s">
        <v>333</v>
      </c>
      <c r="BH37" s="657"/>
      <c r="BI37" s="657"/>
      <c r="BJ37" s="657"/>
      <c r="BK37" s="657"/>
      <c r="BL37" s="657"/>
      <c r="BM37" s="657"/>
      <c r="BN37" s="657"/>
      <c r="BO37" s="657"/>
      <c r="BP37" s="657"/>
      <c r="BQ37" s="657"/>
      <c r="BR37" s="657"/>
      <c r="BS37" s="657"/>
      <c r="BT37" s="657"/>
      <c r="BU37" s="658"/>
      <c r="BV37" s="641">
        <v>1740</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952218</v>
      </c>
      <c r="CS37" s="665"/>
      <c r="CT37" s="665"/>
      <c r="CU37" s="665"/>
      <c r="CV37" s="665"/>
      <c r="CW37" s="665"/>
      <c r="CX37" s="665"/>
      <c r="CY37" s="666"/>
      <c r="CZ37" s="646">
        <v>8.3000000000000007</v>
      </c>
      <c r="DA37" s="677"/>
      <c r="DB37" s="677"/>
      <c r="DC37" s="679"/>
      <c r="DD37" s="650">
        <v>856087</v>
      </c>
      <c r="DE37" s="665"/>
      <c r="DF37" s="665"/>
      <c r="DG37" s="665"/>
      <c r="DH37" s="665"/>
      <c r="DI37" s="665"/>
      <c r="DJ37" s="665"/>
      <c r="DK37" s="666"/>
      <c r="DL37" s="650">
        <v>820698</v>
      </c>
      <c r="DM37" s="665"/>
      <c r="DN37" s="665"/>
      <c r="DO37" s="665"/>
      <c r="DP37" s="665"/>
      <c r="DQ37" s="665"/>
      <c r="DR37" s="665"/>
      <c r="DS37" s="665"/>
      <c r="DT37" s="665"/>
      <c r="DU37" s="665"/>
      <c r="DV37" s="666"/>
      <c r="DW37" s="646">
        <v>13.5</v>
      </c>
      <c r="DX37" s="677"/>
      <c r="DY37" s="677"/>
      <c r="DZ37" s="677"/>
      <c r="EA37" s="677"/>
      <c r="EB37" s="677"/>
      <c r="EC37" s="678"/>
    </row>
    <row r="38" spans="2:133" ht="11.25" customHeight="1" x14ac:dyDescent="0.15">
      <c r="B38" s="686" t="s">
        <v>335</v>
      </c>
      <c r="C38" s="687"/>
      <c r="D38" s="687"/>
      <c r="E38" s="687"/>
      <c r="F38" s="687"/>
      <c r="G38" s="687"/>
      <c r="H38" s="687"/>
      <c r="I38" s="687"/>
      <c r="J38" s="687"/>
      <c r="K38" s="687"/>
      <c r="L38" s="687"/>
      <c r="M38" s="687"/>
      <c r="N38" s="687"/>
      <c r="O38" s="687"/>
      <c r="P38" s="687"/>
      <c r="Q38" s="688"/>
      <c r="R38" s="721">
        <v>11707763</v>
      </c>
      <c r="S38" s="722"/>
      <c r="T38" s="722"/>
      <c r="U38" s="722"/>
      <c r="V38" s="722"/>
      <c r="W38" s="722"/>
      <c r="X38" s="722"/>
      <c r="Y38" s="723"/>
      <c r="Z38" s="724">
        <v>100</v>
      </c>
      <c r="AA38" s="724"/>
      <c r="AB38" s="724"/>
      <c r="AC38" s="724"/>
      <c r="AD38" s="725">
        <v>5838631</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v>46882</v>
      </c>
      <c r="BA38" s="642"/>
      <c r="BB38" s="642"/>
      <c r="BC38" s="642"/>
      <c r="BD38" s="665"/>
      <c r="BE38" s="665"/>
      <c r="BF38" s="700"/>
      <c r="BG38" s="656" t="s">
        <v>337</v>
      </c>
      <c r="BH38" s="657"/>
      <c r="BI38" s="657"/>
      <c r="BJ38" s="657"/>
      <c r="BK38" s="657"/>
      <c r="BL38" s="657"/>
      <c r="BM38" s="657"/>
      <c r="BN38" s="657"/>
      <c r="BO38" s="657"/>
      <c r="BP38" s="657"/>
      <c r="BQ38" s="657"/>
      <c r="BR38" s="657"/>
      <c r="BS38" s="657"/>
      <c r="BT38" s="657"/>
      <c r="BU38" s="658"/>
      <c r="BV38" s="641">
        <v>3331</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220456</v>
      </c>
      <c r="CS38" s="642"/>
      <c r="CT38" s="642"/>
      <c r="CU38" s="642"/>
      <c r="CV38" s="642"/>
      <c r="CW38" s="642"/>
      <c r="CX38" s="642"/>
      <c r="CY38" s="643"/>
      <c r="CZ38" s="646">
        <v>1.9</v>
      </c>
      <c r="DA38" s="677"/>
      <c r="DB38" s="677"/>
      <c r="DC38" s="679"/>
      <c r="DD38" s="650">
        <v>220456</v>
      </c>
      <c r="DE38" s="642"/>
      <c r="DF38" s="642"/>
      <c r="DG38" s="642"/>
      <c r="DH38" s="642"/>
      <c r="DI38" s="642"/>
      <c r="DJ38" s="642"/>
      <c r="DK38" s="643"/>
      <c r="DL38" s="650">
        <v>141208</v>
      </c>
      <c r="DM38" s="642"/>
      <c r="DN38" s="642"/>
      <c r="DO38" s="642"/>
      <c r="DP38" s="642"/>
      <c r="DQ38" s="642"/>
      <c r="DR38" s="642"/>
      <c r="DS38" s="642"/>
      <c r="DT38" s="642"/>
      <c r="DU38" s="642"/>
      <c r="DV38" s="643"/>
      <c r="DW38" s="646">
        <v>2.2999999999999998</v>
      </c>
      <c r="DX38" s="677"/>
      <c r="DY38" s="677"/>
      <c r="DZ38" s="677"/>
      <c r="EA38" s="677"/>
      <c r="EB38" s="677"/>
      <c r="EC38" s="678"/>
    </row>
    <row r="39" spans="2:133" ht="11.25" customHeight="1" x14ac:dyDescent="0.15">
      <c r="AQ39" s="718" t="s">
        <v>339</v>
      </c>
      <c r="AR39" s="719"/>
      <c r="AS39" s="719"/>
      <c r="AT39" s="719"/>
      <c r="AU39" s="719"/>
      <c r="AV39" s="719"/>
      <c r="AW39" s="719"/>
      <c r="AX39" s="719"/>
      <c r="AY39" s="720"/>
      <c r="AZ39" s="641">
        <v>21174</v>
      </c>
      <c r="BA39" s="642"/>
      <c r="BB39" s="642"/>
      <c r="BC39" s="642"/>
      <c r="BD39" s="665"/>
      <c r="BE39" s="665"/>
      <c r="BF39" s="700"/>
      <c r="BG39" s="732" t="s">
        <v>340</v>
      </c>
      <c r="BH39" s="733"/>
      <c r="BI39" s="733"/>
      <c r="BJ39" s="733"/>
      <c r="BK39" s="733"/>
      <c r="BL39" s="235"/>
      <c r="BM39" s="657" t="s">
        <v>341</v>
      </c>
      <c r="BN39" s="657"/>
      <c r="BO39" s="657"/>
      <c r="BP39" s="657"/>
      <c r="BQ39" s="657"/>
      <c r="BR39" s="657"/>
      <c r="BS39" s="657"/>
      <c r="BT39" s="657"/>
      <c r="BU39" s="658"/>
      <c r="BV39" s="641" t="s">
        <v>129</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378250</v>
      </c>
      <c r="CS39" s="665"/>
      <c r="CT39" s="665"/>
      <c r="CU39" s="665"/>
      <c r="CV39" s="665"/>
      <c r="CW39" s="665"/>
      <c r="CX39" s="665"/>
      <c r="CY39" s="666"/>
      <c r="CZ39" s="646">
        <v>3.3</v>
      </c>
      <c r="DA39" s="677"/>
      <c r="DB39" s="677"/>
      <c r="DC39" s="679"/>
      <c r="DD39" s="650">
        <v>240454</v>
      </c>
      <c r="DE39" s="665"/>
      <c r="DF39" s="665"/>
      <c r="DG39" s="665"/>
      <c r="DH39" s="665"/>
      <c r="DI39" s="665"/>
      <c r="DJ39" s="665"/>
      <c r="DK39" s="666"/>
      <c r="DL39" s="650" t="s">
        <v>129</v>
      </c>
      <c r="DM39" s="665"/>
      <c r="DN39" s="665"/>
      <c r="DO39" s="665"/>
      <c r="DP39" s="665"/>
      <c r="DQ39" s="665"/>
      <c r="DR39" s="665"/>
      <c r="DS39" s="665"/>
      <c r="DT39" s="665"/>
      <c r="DU39" s="665"/>
      <c r="DV39" s="666"/>
      <c r="DW39" s="646" t="s">
        <v>129</v>
      </c>
      <c r="DX39" s="677"/>
      <c r="DY39" s="677"/>
      <c r="DZ39" s="677"/>
      <c r="EA39" s="677"/>
      <c r="EB39" s="677"/>
      <c r="EC39" s="678"/>
    </row>
    <row r="40" spans="2:133" ht="11.25" customHeight="1" x14ac:dyDescent="0.15">
      <c r="AQ40" s="718" t="s">
        <v>343</v>
      </c>
      <c r="AR40" s="719"/>
      <c r="AS40" s="719"/>
      <c r="AT40" s="719"/>
      <c r="AU40" s="719"/>
      <c r="AV40" s="719"/>
      <c r="AW40" s="719"/>
      <c r="AX40" s="719"/>
      <c r="AY40" s="720"/>
      <c r="AZ40" s="641" t="s">
        <v>129</v>
      </c>
      <c r="BA40" s="642"/>
      <c r="BB40" s="642"/>
      <c r="BC40" s="642"/>
      <c r="BD40" s="665"/>
      <c r="BE40" s="665"/>
      <c r="BF40" s="700"/>
      <c r="BG40" s="732"/>
      <c r="BH40" s="733"/>
      <c r="BI40" s="733"/>
      <c r="BJ40" s="733"/>
      <c r="BK40" s="733"/>
      <c r="BL40" s="235"/>
      <c r="BM40" s="657" t="s">
        <v>344</v>
      </c>
      <c r="BN40" s="657"/>
      <c r="BO40" s="657"/>
      <c r="BP40" s="657"/>
      <c r="BQ40" s="657"/>
      <c r="BR40" s="657"/>
      <c r="BS40" s="657"/>
      <c r="BT40" s="657"/>
      <c r="BU40" s="658"/>
      <c r="BV40" s="641" t="s">
        <v>345</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v>101700</v>
      </c>
      <c r="CS40" s="642"/>
      <c r="CT40" s="642"/>
      <c r="CU40" s="642"/>
      <c r="CV40" s="642"/>
      <c r="CW40" s="642"/>
      <c r="CX40" s="642"/>
      <c r="CY40" s="643"/>
      <c r="CZ40" s="646">
        <v>0.9</v>
      </c>
      <c r="DA40" s="677"/>
      <c r="DB40" s="677"/>
      <c r="DC40" s="679"/>
      <c r="DD40" s="650" t="s">
        <v>345</v>
      </c>
      <c r="DE40" s="642"/>
      <c r="DF40" s="642"/>
      <c r="DG40" s="642"/>
      <c r="DH40" s="642"/>
      <c r="DI40" s="642"/>
      <c r="DJ40" s="642"/>
      <c r="DK40" s="643"/>
      <c r="DL40" s="650" t="s">
        <v>345</v>
      </c>
      <c r="DM40" s="642"/>
      <c r="DN40" s="642"/>
      <c r="DO40" s="642"/>
      <c r="DP40" s="642"/>
      <c r="DQ40" s="642"/>
      <c r="DR40" s="642"/>
      <c r="DS40" s="642"/>
      <c r="DT40" s="642"/>
      <c r="DU40" s="642"/>
      <c r="DV40" s="643"/>
      <c r="DW40" s="646" t="s">
        <v>345</v>
      </c>
      <c r="DX40" s="677"/>
      <c r="DY40" s="677"/>
      <c r="DZ40" s="677"/>
      <c r="EA40" s="677"/>
      <c r="EB40" s="677"/>
      <c r="EC40" s="678"/>
    </row>
    <row r="41" spans="2:133" ht="11.25" customHeight="1" x14ac:dyDescent="0.15">
      <c r="AQ41" s="728" t="s">
        <v>347</v>
      </c>
      <c r="AR41" s="729"/>
      <c r="AS41" s="729"/>
      <c r="AT41" s="729"/>
      <c r="AU41" s="729"/>
      <c r="AV41" s="729"/>
      <c r="AW41" s="729"/>
      <c r="AX41" s="729"/>
      <c r="AY41" s="730"/>
      <c r="AZ41" s="721" t="s">
        <v>345</v>
      </c>
      <c r="BA41" s="722"/>
      <c r="BB41" s="722"/>
      <c r="BC41" s="722"/>
      <c r="BD41" s="711"/>
      <c r="BE41" s="711"/>
      <c r="BF41" s="713"/>
      <c r="BG41" s="734"/>
      <c r="BH41" s="735"/>
      <c r="BI41" s="735"/>
      <c r="BJ41" s="735"/>
      <c r="BK41" s="735"/>
      <c r="BL41" s="236"/>
      <c r="BM41" s="668" t="s">
        <v>348</v>
      </c>
      <c r="BN41" s="668"/>
      <c r="BO41" s="668"/>
      <c r="BP41" s="668"/>
      <c r="BQ41" s="668"/>
      <c r="BR41" s="668"/>
      <c r="BS41" s="668"/>
      <c r="BT41" s="668"/>
      <c r="BU41" s="669"/>
      <c r="BV41" s="721" t="s">
        <v>129</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129</v>
      </c>
      <c r="CS41" s="665"/>
      <c r="CT41" s="665"/>
      <c r="CU41" s="665"/>
      <c r="CV41" s="665"/>
      <c r="CW41" s="665"/>
      <c r="CX41" s="665"/>
      <c r="CY41" s="666"/>
      <c r="CZ41" s="646" t="s">
        <v>345</v>
      </c>
      <c r="DA41" s="677"/>
      <c r="DB41" s="677"/>
      <c r="DC41" s="679"/>
      <c r="DD41" s="650" t="s">
        <v>129</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3687107</v>
      </c>
      <c r="CS42" s="642"/>
      <c r="CT42" s="642"/>
      <c r="CU42" s="642"/>
      <c r="CV42" s="642"/>
      <c r="CW42" s="642"/>
      <c r="CX42" s="642"/>
      <c r="CY42" s="643"/>
      <c r="CZ42" s="646">
        <v>32</v>
      </c>
      <c r="DA42" s="647"/>
      <c r="DB42" s="647"/>
      <c r="DC42" s="742"/>
      <c r="DD42" s="650">
        <v>453354</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123208</v>
      </c>
      <c r="CS43" s="665"/>
      <c r="CT43" s="665"/>
      <c r="CU43" s="665"/>
      <c r="CV43" s="665"/>
      <c r="CW43" s="665"/>
      <c r="CX43" s="665"/>
      <c r="CY43" s="666"/>
      <c r="CZ43" s="646">
        <v>1.1000000000000001</v>
      </c>
      <c r="DA43" s="677"/>
      <c r="DB43" s="677"/>
      <c r="DC43" s="679"/>
      <c r="DD43" s="650">
        <v>119451</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304</v>
      </c>
      <c r="CE44" s="754"/>
      <c r="CF44" s="638" t="s">
        <v>355</v>
      </c>
      <c r="CG44" s="639"/>
      <c r="CH44" s="639"/>
      <c r="CI44" s="639"/>
      <c r="CJ44" s="639"/>
      <c r="CK44" s="639"/>
      <c r="CL44" s="639"/>
      <c r="CM44" s="639"/>
      <c r="CN44" s="639"/>
      <c r="CO44" s="639"/>
      <c r="CP44" s="639"/>
      <c r="CQ44" s="640"/>
      <c r="CR44" s="641">
        <v>3476104</v>
      </c>
      <c r="CS44" s="642"/>
      <c r="CT44" s="642"/>
      <c r="CU44" s="642"/>
      <c r="CV44" s="642"/>
      <c r="CW44" s="642"/>
      <c r="CX44" s="642"/>
      <c r="CY44" s="643"/>
      <c r="CZ44" s="646">
        <v>30.2</v>
      </c>
      <c r="DA44" s="647"/>
      <c r="DB44" s="647"/>
      <c r="DC44" s="742"/>
      <c r="DD44" s="650">
        <v>423582</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1902203</v>
      </c>
      <c r="CS45" s="665"/>
      <c r="CT45" s="665"/>
      <c r="CU45" s="665"/>
      <c r="CV45" s="665"/>
      <c r="CW45" s="665"/>
      <c r="CX45" s="665"/>
      <c r="CY45" s="666"/>
      <c r="CZ45" s="646">
        <v>16.5</v>
      </c>
      <c r="DA45" s="677"/>
      <c r="DB45" s="677"/>
      <c r="DC45" s="679"/>
      <c r="DD45" s="650">
        <v>169370</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1573901</v>
      </c>
      <c r="CS46" s="642"/>
      <c r="CT46" s="642"/>
      <c r="CU46" s="642"/>
      <c r="CV46" s="642"/>
      <c r="CW46" s="642"/>
      <c r="CX46" s="642"/>
      <c r="CY46" s="643"/>
      <c r="CZ46" s="646">
        <v>13.7</v>
      </c>
      <c r="DA46" s="647"/>
      <c r="DB46" s="647"/>
      <c r="DC46" s="742"/>
      <c r="DD46" s="650">
        <v>254212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v>211003</v>
      </c>
      <c r="CS47" s="665"/>
      <c r="CT47" s="665"/>
      <c r="CU47" s="665"/>
      <c r="CV47" s="665"/>
      <c r="CW47" s="665"/>
      <c r="CX47" s="665"/>
      <c r="CY47" s="666"/>
      <c r="CZ47" s="646">
        <v>1.8</v>
      </c>
      <c r="DA47" s="677"/>
      <c r="DB47" s="677"/>
      <c r="DC47" s="679"/>
      <c r="DD47" s="650">
        <v>29772</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129</v>
      </c>
      <c r="CS48" s="642"/>
      <c r="CT48" s="642"/>
      <c r="CU48" s="642"/>
      <c r="CV48" s="642"/>
      <c r="CW48" s="642"/>
      <c r="CX48" s="642"/>
      <c r="CY48" s="643"/>
      <c r="CZ48" s="646" t="s">
        <v>345</v>
      </c>
      <c r="DA48" s="647"/>
      <c r="DB48" s="647"/>
      <c r="DC48" s="742"/>
      <c r="DD48" s="650" t="s">
        <v>129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11527413</v>
      </c>
      <c r="CS49" s="711"/>
      <c r="CT49" s="711"/>
      <c r="CU49" s="711"/>
      <c r="CV49" s="711"/>
      <c r="CW49" s="711"/>
      <c r="CX49" s="711"/>
      <c r="CY49" s="743"/>
      <c r="CZ49" s="726">
        <v>100</v>
      </c>
      <c r="DA49" s="744"/>
      <c r="DB49" s="744"/>
      <c r="DC49" s="745"/>
      <c r="DD49" s="746">
        <v>6726333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JSgg3cUk3Q300udL14ltA+ZGsbYNpVS6IHuKmYjGSeoDQZhtCbAL7rpPLQC3Tyltl3r8eyT8mmibtjR2TAe1yQ==" saltValue="SO8yu7L739HkcM8CyFLZ9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76" zoomScale="70" zoomScaleNormal="70" zoomScaleSheetLayoutView="70" workbookViewId="0">
      <selection activeCell="AU82" sqref="AU82:AY8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11536</v>
      </c>
      <c r="R7" s="777"/>
      <c r="S7" s="777"/>
      <c r="T7" s="777"/>
      <c r="U7" s="777"/>
      <c r="V7" s="777">
        <v>11357</v>
      </c>
      <c r="W7" s="777"/>
      <c r="X7" s="777"/>
      <c r="Y7" s="777"/>
      <c r="Z7" s="777"/>
      <c r="AA7" s="777">
        <v>179</v>
      </c>
      <c r="AB7" s="777"/>
      <c r="AC7" s="777"/>
      <c r="AD7" s="777"/>
      <c r="AE7" s="778"/>
      <c r="AF7" s="779">
        <v>174</v>
      </c>
      <c r="AG7" s="780"/>
      <c r="AH7" s="780"/>
      <c r="AI7" s="780"/>
      <c r="AJ7" s="781"/>
      <c r="AK7" s="816" t="s">
        <v>601</v>
      </c>
      <c r="AL7" s="817"/>
      <c r="AM7" s="817"/>
      <c r="AN7" s="817"/>
      <c r="AO7" s="817"/>
      <c r="AP7" s="817">
        <v>14933</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589</v>
      </c>
      <c r="BT7" s="821"/>
      <c r="BU7" s="821"/>
      <c r="BV7" s="821"/>
      <c r="BW7" s="821"/>
      <c r="BX7" s="821"/>
      <c r="BY7" s="821"/>
      <c r="BZ7" s="821"/>
      <c r="CA7" s="821"/>
      <c r="CB7" s="821"/>
      <c r="CC7" s="821"/>
      <c r="CD7" s="821"/>
      <c r="CE7" s="821"/>
      <c r="CF7" s="821"/>
      <c r="CG7" s="822"/>
      <c r="CH7" s="813">
        <v>10</v>
      </c>
      <c r="CI7" s="814"/>
      <c r="CJ7" s="814"/>
      <c r="CK7" s="814"/>
      <c r="CL7" s="815"/>
      <c r="CM7" s="813">
        <v>64</v>
      </c>
      <c r="CN7" s="814"/>
      <c r="CO7" s="814"/>
      <c r="CP7" s="814"/>
      <c r="CQ7" s="815"/>
      <c r="CR7" s="813">
        <v>3</v>
      </c>
      <c r="CS7" s="814"/>
      <c r="CT7" s="814"/>
      <c r="CU7" s="814"/>
      <c r="CV7" s="815"/>
      <c r="CW7" s="813" t="s">
        <v>580</v>
      </c>
      <c r="CX7" s="814"/>
      <c r="CY7" s="814"/>
      <c r="CZ7" s="814"/>
      <c r="DA7" s="815"/>
      <c r="DB7" s="813" t="s">
        <v>580</v>
      </c>
      <c r="DC7" s="814"/>
      <c r="DD7" s="814"/>
      <c r="DE7" s="814"/>
      <c r="DF7" s="815"/>
      <c r="DG7" s="813" t="s">
        <v>580</v>
      </c>
      <c r="DH7" s="814"/>
      <c r="DI7" s="814"/>
      <c r="DJ7" s="814"/>
      <c r="DK7" s="815"/>
      <c r="DL7" s="813" t="s">
        <v>580</v>
      </c>
      <c r="DM7" s="814"/>
      <c r="DN7" s="814"/>
      <c r="DO7" s="814"/>
      <c r="DP7" s="815"/>
      <c r="DQ7" s="813" t="s">
        <v>580</v>
      </c>
      <c r="DR7" s="814"/>
      <c r="DS7" s="814"/>
      <c r="DT7" s="814"/>
      <c r="DU7" s="815"/>
      <c r="DV7" s="794"/>
      <c r="DW7" s="795"/>
      <c r="DX7" s="795"/>
      <c r="DY7" s="795"/>
      <c r="DZ7" s="796"/>
      <c r="EA7" s="254"/>
    </row>
    <row r="8" spans="1:131" s="255" customFormat="1" ht="26.25" customHeight="1" x14ac:dyDescent="0.15">
      <c r="A8" s="261">
        <v>2</v>
      </c>
      <c r="B8" s="797" t="s">
        <v>384</v>
      </c>
      <c r="C8" s="798"/>
      <c r="D8" s="798"/>
      <c r="E8" s="798"/>
      <c r="F8" s="798"/>
      <c r="G8" s="798"/>
      <c r="H8" s="798"/>
      <c r="I8" s="798"/>
      <c r="J8" s="798"/>
      <c r="K8" s="798"/>
      <c r="L8" s="798"/>
      <c r="M8" s="798"/>
      <c r="N8" s="798"/>
      <c r="O8" s="798"/>
      <c r="P8" s="799"/>
      <c r="Q8" s="800">
        <v>127</v>
      </c>
      <c r="R8" s="801"/>
      <c r="S8" s="801"/>
      <c r="T8" s="801"/>
      <c r="U8" s="801"/>
      <c r="V8" s="801">
        <v>127</v>
      </c>
      <c r="W8" s="801"/>
      <c r="X8" s="801"/>
      <c r="Y8" s="801"/>
      <c r="Z8" s="801"/>
      <c r="AA8" s="801">
        <v>0</v>
      </c>
      <c r="AB8" s="801"/>
      <c r="AC8" s="801"/>
      <c r="AD8" s="801"/>
      <c r="AE8" s="802"/>
      <c r="AF8" s="803" t="s">
        <v>385</v>
      </c>
      <c r="AG8" s="804"/>
      <c r="AH8" s="804"/>
      <c r="AI8" s="804"/>
      <c r="AJ8" s="805"/>
      <c r="AK8" s="806" t="s">
        <v>601</v>
      </c>
      <c r="AL8" s="807"/>
      <c r="AM8" s="807"/>
      <c r="AN8" s="807"/>
      <c r="AO8" s="807"/>
      <c r="AP8" s="807" t="s">
        <v>602</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590</v>
      </c>
      <c r="BT8" s="811"/>
      <c r="BU8" s="811"/>
      <c r="BV8" s="811"/>
      <c r="BW8" s="811"/>
      <c r="BX8" s="811"/>
      <c r="BY8" s="811"/>
      <c r="BZ8" s="811"/>
      <c r="CA8" s="811"/>
      <c r="CB8" s="811"/>
      <c r="CC8" s="811"/>
      <c r="CD8" s="811"/>
      <c r="CE8" s="811"/>
      <c r="CF8" s="811"/>
      <c r="CG8" s="812"/>
      <c r="CH8" s="823">
        <v>-1</v>
      </c>
      <c r="CI8" s="824"/>
      <c r="CJ8" s="824"/>
      <c r="CK8" s="824"/>
      <c r="CL8" s="825"/>
      <c r="CM8" s="823">
        <v>35</v>
      </c>
      <c r="CN8" s="824"/>
      <c r="CO8" s="824"/>
      <c r="CP8" s="824"/>
      <c r="CQ8" s="825"/>
      <c r="CR8" s="823">
        <v>3</v>
      </c>
      <c r="CS8" s="824"/>
      <c r="CT8" s="824"/>
      <c r="CU8" s="824"/>
      <c r="CV8" s="825"/>
      <c r="CW8" s="823" t="s">
        <v>580</v>
      </c>
      <c r="CX8" s="824"/>
      <c r="CY8" s="824"/>
      <c r="CZ8" s="824"/>
      <c r="DA8" s="825"/>
      <c r="DB8" s="823" t="s">
        <v>580</v>
      </c>
      <c r="DC8" s="824"/>
      <c r="DD8" s="824"/>
      <c r="DE8" s="824"/>
      <c r="DF8" s="825"/>
      <c r="DG8" s="823" t="s">
        <v>580</v>
      </c>
      <c r="DH8" s="824"/>
      <c r="DI8" s="824"/>
      <c r="DJ8" s="824"/>
      <c r="DK8" s="825"/>
      <c r="DL8" s="823" t="s">
        <v>580</v>
      </c>
      <c r="DM8" s="824"/>
      <c r="DN8" s="824"/>
      <c r="DO8" s="824"/>
      <c r="DP8" s="825"/>
      <c r="DQ8" s="823" t="s">
        <v>580</v>
      </c>
      <c r="DR8" s="824"/>
      <c r="DS8" s="824"/>
      <c r="DT8" s="824"/>
      <c r="DU8" s="825"/>
      <c r="DV8" s="826"/>
      <c r="DW8" s="827"/>
      <c r="DX8" s="827"/>
      <c r="DY8" s="827"/>
      <c r="DZ8" s="828"/>
      <c r="EA8" s="254"/>
    </row>
    <row r="9" spans="1:131" s="255" customFormat="1" ht="26.25" customHeight="1" x14ac:dyDescent="0.15">
      <c r="A9" s="261">
        <v>3</v>
      </c>
      <c r="B9" s="797" t="s">
        <v>386</v>
      </c>
      <c r="C9" s="798"/>
      <c r="D9" s="798"/>
      <c r="E9" s="798"/>
      <c r="F9" s="798"/>
      <c r="G9" s="798"/>
      <c r="H9" s="798"/>
      <c r="I9" s="798"/>
      <c r="J9" s="798"/>
      <c r="K9" s="798"/>
      <c r="L9" s="798"/>
      <c r="M9" s="798"/>
      <c r="N9" s="798"/>
      <c r="O9" s="798"/>
      <c r="P9" s="799"/>
      <c r="Q9" s="800">
        <v>17</v>
      </c>
      <c r="R9" s="801"/>
      <c r="S9" s="801"/>
      <c r="T9" s="801"/>
      <c r="U9" s="801"/>
      <c r="V9" s="801">
        <v>17</v>
      </c>
      <c r="W9" s="801"/>
      <c r="X9" s="801"/>
      <c r="Y9" s="801"/>
      <c r="Z9" s="801"/>
      <c r="AA9" s="801">
        <v>0</v>
      </c>
      <c r="AB9" s="801"/>
      <c r="AC9" s="801"/>
      <c r="AD9" s="801"/>
      <c r="AE9" s="802"/>
      <c r="AF9" s="803">
        <v>1</v>
      </c>
      <c r="AG9" s="804"/>
      <c r="AH9" s="804"/>
      <c r="AI9" s="804"/>
      <c r="AJ9" s="805"/>
      <c r="AK9" s="806" t="s">
        <v>601</v>
      </c>
      <c r="AL9" s="807"/>
      <c r="AM9" s="807"/>
      <c r="AN9" s="807"/>
      <c r="AO9" s="807"/>
      <c r="AP9" s="807" t="s">
        <v>601</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591</v>
      </c>
      <c r="BT9" s="811"/>
      <c r="BU9" s="811"/>
      <c r="BV9" s="811"/>
      <c r="BW9" s="811"/>
      <c r="BX9" s="811"/>
      <c r="BY9" s="811"/>
      <c r="BZ9" s="811"/>
      <c r="CA9" s="811"/>
      <c r="CB9" s="811"/>
      <c r="CC9" s="811"/>
      <c r="CD9" s="811"/>
      <c r="CE9" s="811"/>
      <c r="CF9" s="811"/>
      <c r="CG9" s="812"/>
      <c r="CH9" s="823">
        <v>5</v>
      </c>
      <c r="CI9" s="824"/>
      <c r="CJ9" s="824"/>
      <c r="CK9" s="824"/>
      <c r="CL9" s="825"/>
      <c r="CM9" s="823">
        <v>0</v>
      </c>
      <c r="CN9" s="824"/>
      <c r="CO9" s="824"/>
      <c r="CP9" s="824"/>
      <c r="CQ9" s="825"/>
      <c r="CR9" s="823">
        <v>3</v>
      </c>
      <c r="CS9" s="824"/>
      <c r="CT9" s="824"/>
      <c r="CU9" s="824"/>
      <c r="CV9" s="825"/>
      <c r="CW9" s="823" t="s">
        <v>580</v>
      </c>
      <c r="CX9" s="824"/>
      <c r="CY9" s="824"/>
      <c r="CZ9" s="824"/>
      <c r="DA9" s="825"/>
      <c r="DB9" s="823" t="s">
        <v>580</v>
      </c>
      <c r="DC9" s="824"/>
      <c r="DD9" s="824"/>
      <c r="DE9" s="824"/>
      <c r="DF9" s="825"/>
      <c r="DG9" s="823" t="s">
        <v>580</v>
      </c>
      <c r="DH9" s="824"/>
      <c r="DI9" s="824"/>
      <c r="DJ9" s="824"/>
      <c r="DK9" s="825"/>
      <c r="DL9" s="823" t="s">
        <v>580</v>
      </c>
      <c r="DM9" s="824"/>
      <c r="DN9" s="824"/>
      <c r="DO9" s="824"/>
      <c r="DP9" s="825"/>
      <c r="DQ9" s="823" t="s">
        <v>580</v>
      </c>
      <c r="DR9" s="824"/>
      <c r="DS9" s="824"/>
      <c r="DT9" s="824"/>
      <c r="DU9" s="825"/>
      <c r="DV9" s="826"/>
      <c r="DW9" s="827"/>
      <c r="DX9" s="827"/>
      <c r="DY9" s="827"/>
      <c r="DZ9" s="828"/>
      <c r="EA9" s="254"/>
    </row>
    <row r="10" spans="1:131" s="255" customFormat="1" ht="26.25" customHeight="1" x14ac:dyDescent="0.15">
      <c r="A10" s="261">
        <v>4</v>
      </c>
      <c r="B10" s="797" t="s">
        <v>387</v>
      </c>
      <c r="C10" s="798"/>
      <c r="D10" s="798"/>
      <c r="E10" s="798"/>
      <c r="F10" s="798"/>
      <c r="G10" s="798"/>
      <c r="H10" s="798"/>
      <c r="I10" s="798"/>
      <c r="J10" s="798"/>
      <c r="K10" s="798"/>
      <c r="L10" s="798"/>
      <c r="M10" s="798"/>
      <c r="N10" s="798"/>
      <c r="O10" s="798"/>
      <c r="P10" s="799"/>
      <c r="Q10" s="800">
        <v>28</v>
      </c>
      <c r="R10" s="801"/>
      <c r="S10" s="801"/>
      <c r="T10" s="801"/>
      <c r="U10" s="801"/>
      <c r="V10" s="801">
        <v>28</v>
      </c>
      <c r="W10" s="801"/>
      <c r="X10" s="801"/>
      <c r="Y10" s="801"/>
      <c r="Z10" s="801"/>
      <c r="AA10" s="801">
        <v>0</v>
      </c>
      <c r="AB10" s="801"/>
      <c r="AC10" s="801"/>
      <c r="AD10" s="801"/>
      <c r="AE10" s="802"/>
      <c r="AF10" s="803" t="s">
        <v>385</v>
      </c>
      <c r="AG10" s="804"/>
      <c r="AH10" s="804"/>
      <c r="AI10" s="804"/>
      <c r="AJ10" s="805"/>
      <c r="AK10" s="806" t="s">
        <v>601</v>
      </c>
      <c r="AL10" s="807"/>
      <c r="AM10" s="807"/>
      <c r="AN10" s="807"/>
      <c r="AO10" s="807"/>
      <c r="AP10" s="807" t="s">
        <v>601</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592</v>
      </c>
      <c r="BT10" s="811"/>
      <c r="BU10" s="811"/>
      <c r="BV10" s="811"/>
      <c r="BW10" s="811"/>
      <c r="BX10" s="811"/>
      <c r="BY10" s="811"/>
      <c r="BZ10" s="811"/>
      <c r="CA10" s="811"/>
      <c r="CB10" s="811"/>
      <c r="CC10" s="811"/>
      <c r="CD10" s="811"/>
      <c r="CE10" s="811"/>
      <c r="CF10" s="811"/>
      <c r="CG10" s="812"/>
      <c r="CH10" s="823">
        <v>154</v>
      </c>
      <c r="CI10" s="824"/>
      <c r="CJ10" s="824"/>
      <c r="CK10" s="824"/>
      <c r="CL10" s="825"/>
      <c r="CM10" s="823">
        <v>0</v>
      </c>
      <c r="CN10" s="824"/>
      <c r="CO10" s="824"/>
      <c r="CP10" s="824"/>
      <c r="CQ10" s="825"/>
      <c r="CR10" s="823">
        <v>2</v>
      </c>
      <c r="CS10" s="824"/>
      <c r="CT10" s="824"/>
      <c r="CU10" s="824"/>
      <c r="CV10" s="825"/>
      <c r="CW10" s="823" t="s">
        <v>580</v>
      </c>
      <c r="CX10" s="824"/>
      <c r="CY10" s="824"/>
      <c r="CZ10" s="824"/>
      <c r="DA10" s="825"/>
      <c r="DB10" s="823" t="s">
        <v>580</v>
      </c>
      <c r="DC10" s="824"/>
      <c r="DD10" s="824"/>
      <c r="DE10" s="824"/>
      <c r="DF10" s="825"/>
      <c r="DG10" s="823" t="s">
        <v>580</v>
      </c>
      <c r="DH10" s="824"/>
      <c r="DI10" s="824"/>
      <c r="DJ10" s="824"/>
      <c r="DK10" s="825"/>
      <c r="DL10" s="823" t="s">
        <v>580</v>
      </c>
      <c r="DM10" s="824"/>
      <c r="DN10" s="824"/>
      <c r="DO10" s="824"/>
      <c r="DP10" s="825"/>
      <c r="DQ10" s="823" t="s">
        <v>580</v>
      </c>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593</v>
      </c>
      <c r="BT11" s="811"/>
      <c r="BU11" s="811"/>
      <c r="BV11" s="811"/>
      <c r="BW11" s="811"/>
      <c r="BX11" s="811"/>
      <c r="BY11" s="811"/>
      <c r="BZ11" s="811"/>
      <c r="CA11" s="811"/>
      <c r="CB11" s="811"/>
      <c r="CC11" s="811"/>
      <c r="CD11" s="811"/>
      <c r="CE11" s="811"/>
      <c r="CF11" s="811"/>
      <c r="CG11" s="812"/>
      <c r="CH11" s="823">
        <v>1</v>
      </c>
      <c r="CI11" s="824"/>
      <c r="CJ11" s="824"/>
      <c r="CK11" s="824"/>
      <c r="CL11" s="825"/>
      <c r="CM11" s="823">
        <v>0</v>
      </c>
      <c r="CN11" s="824"/>
      <c r="CO11" s="824"/>
      <c r="CP11" s="824"/>
      <c r="CQ11" s="825"/>
      <c r="CR11" s="823">
        <v>3</v>
      </c>
      <c r="CS11" s="824"/>
      <c r="CT11" s="824"/>
      <c r="CU11" s="824"/>
      <c r="CV11" s="825"/>
      <c r="CW11" s="823" t="s">
        <v>580</v>
      </c>
      <c r="CX11" s="824"/>
      <c r="CY11" s="824"/>
      <c r="CZ11" s="824"/>
      <c r="DA11" s="825"/>
      <c r="DB11" s="823" t="s">
        <v>580</v>
      </c>
      <c r="DC11" s="824"/>
      <c r="DD11" s="824"/>
      <c r="DE11" s="824"/>
      <c r="DF11" s="825"/>
      <c r="DG11" s="823" t="s">
        <v>580</v>
      </c>
      <c r="DH11" s="824"/>
      <c r="DI11" s="824"/>
      <c r="DJ11" s="824"/>
      <c r="DK11" s="825"/>
      <c r="DL11" s="823" t="s">
        <v>580</v>
      </c>
      <c r="DM11" s="824"/>
      <c r="DN11" s="824"/>
      <c r="DO11" s="824"/>
      <c r="DP11" s="825"/>
      <c r="DQ11" s="823" t="s">
        <v>580</v>
      </c>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388</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389</v>
      </c>
      <c r="B23" s="832" t="s">
        <v>390</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175</v>
      </c>
      <c r="AG23" s="836"/>
      <c r="AH23" s="836"/>
      <c r="AI23" s="836"/>
      <c r="AJ23" s="839"/>
      <c r="AK23" s="840"/>
      <c r="AL23" s="841"/>
      <c r="AM23" s="841"/>
      <c r="AN23" s="841"/>
      <c r="AO23" s="841"/>
      <c r="AP23" s="836"/>
      <c r="AQ23" s="836"/>
      <c r="AR23" s="836"/>
      <c r="AS23" s="836"/>
      <c r="AT23" s="836"/>
      <c r="AU23" s="842"/>
      <c r="AV23" s="842"/>
      <c r="AW23" s="842"/>
      <c r="AX23" s="842"/>
      <c r="AY23" s="843"/>
      <c r="AZ23" s="851" t="s">
        <v>391</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392</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393</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394</v>
      </c>
      <c r="R26" s="760"/>
      <c r="S26" s="760"/>
      <c r="T26" s="760"/>
      <c r="U26" s="761"/>
      <c r="V26" s="759" t="s">
        <v>395</v>
      </c>
      <c r="W26" s="760"/>
      <c r="X26" s="760"/>
      <c r="Y26" s="760"/>
      <c r="Z26" s="761"/>
      <c r="AA26" s="759" t="s">
        <v>396</v>
      </c>
      <c r="AB26" s="760"/>
      <c r="AC26" s="760"/>
      <c r="AD26" s="760"/>
      <c r="AE26" s="760"/>
      <c r="AF26" s="854" t="s">
        <v>397</v>
      </c>
      <c r="AG26" s="855"/>
      <c r="AH26" s="855"/>
      <c r="AI26" s="855"/>
      <c r="AJ26" s="856"/>
      <c r="AK26" s="760" t="s">
        <v>398</v>
      </c>
      <c r="AL26" s="760"/>
      <c r="AM26" s="760"/>
      <c r="AN26" s="760"/>
      <c r="AO26" s="761"/>
      <c r="AP26" s="759" t="s">
        <v>399</v>
      </c>
      <c r="AQ26" s="760"/>
      <c r="AR26" s="760"/>
      <c r="AS26" s="760"/>
      <c r="AT26" s="761"/>
      <c r="AU26" s="759" t="s">
        <v>400</v>
      </c>
      <c r="AV26" s="760"/>
      <c r="AW26" s="760"/>
      <c r="AX26" s="760"/>
      <c r="AY26" s="761"/>
      <c r="AZ26" s="759" t="s">
        <v>401</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402</v>
      </c>
      <c r="C28" s="774"/>
      <c r="D28" s="774"/>
      <c r="E28" s="774"/>
      <c r="F28" s="774"/>
      <c r="G28" s="774"/>
      <c r="H28" s="774"/>
      <c r="I28" s="774"/>
      <c r="J28" s="774"/>
      <c r="K28" s="774"/>
      <c r="L28" s="774"/>
      <c r="M28" s="774"/>
      <c r="N28" s="774"/>
      <c r="O28" s="774"/>
      <c r="P28" s="775"/>
      <c r="Q28" s="864">
        <v>1</v>
      </c>
      <c r="R28" s="865"/>
      <c r="S28" s="865"/>
      <c r="T28" s="865"/>
      <c r="U28" s="865"/>
      <c r="V28" s="865">
        <v>1</v>
      </c>
      <c r="W28" s="865"/>
      <c r="X28" s="865"/>
      <c r="Y28" s="865"/>
      <c r="Z28" s="865"/>
      <c r="AA28" s="865">
        <v>0</v>
      </c>
      <c r="AB28" s="865"/>
      <c r="AC28" s="865"/>
      <c r="AD28" s="865"/>
      <c r="AE28" s="866"/>
      <c r="AF28" s="867" t="s">
        <v>403</v>
      </c>
      <c r="AG28" s="865"/>
      <c r="AH28" s="865"/>
      <c r="AI28" s="865"/>
      <c r="AJ28" s="868"/>
      <c r="AK28" s="869" t="s">
        <v>580</v>
      </c>
      <c r="AL28" s="860"/>
      <c r="AM28" s="860"/>
      <c r="AN28" s="860"/>
      <c r="AO28" s="860"/>
      <c r="AP28" s="860" t="s">
        <v>580</v>
      </c>
      <c r="AQ28" s="860"/>
      <c r="AR28" s="860"/>
      <c r="AS28" s="860"/>
      <c r="AT28" s="860"/>
      <c r="AU28" s="860" t="s">
        <v>580</v>
      </c>
      <c r="AV28" s="860"/>
      <c r="AW28" s="860"/>
      <c r="AX28" s="860"/>
      <c r="AY28" s="860"/>
      <c r="AZ28" s="861" t="s">
        <v>580</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404</v>
      </c>
      <c r="C29" s="798"/>
      <c r="D29" s="798"/>
      <c r="E29" s="798"/>
      <c r="F29" s="798"/>
      <c r="G29" s="798"/>
      <c r="H29" s="798"/>
      <c r="I29" s="798"/>
      <c r="J29" s="798"/>
      <c r="K29" s="798"/>
      <c r="L29" s="798"/>
      <c r="M29" s="798"/>
      <c r="N29" s="798"/>
      <c r="O29" s="798"/>
      <c r="P29" s="799"/>
      <c r="Q29" s="800">
        <v>120</v>
      </c>
      <c r="R29" s="801"/>
      <c r="S29" s="801"/>
      <c r="T29" s="801"/>
      <c r="U29" s="801"/>
      <c r="V29" s="801">
        <v>120</v>
      </c>
      <c r="W29" s="801"/>
      <c r="X29" s="801"/>
      <c r="Y29" s="801"/>
      <c r="Z29" s="801"/>
      <c r="AA29" s="801">
        <v>0</v>
      </c>
      <c r="AB29" s="801"/>
      <c r="AC29" s="801"/>
      <c r="AD29" s="801"/>
      <c r="AE29" s="802"/>
      <c r="AF29" s="803">
        <v>0</v>
      </c>
      <c r="AG29" s="804"/>
      <c r="AH29" s="804"/>
      <c r="AI29" s="804"/>
      <c r="AJ29" s="805"/>
      <c r="AK29" s="872">
        <v>67</v>
      </c>
      <c r="AL29" s="873"/>
      <c r="AM29" s="873"/>
      <c r="AN29" s="873"/>
      <c r="AO29" s="873"/>
      <c r="AP29" s="873">
        <v>424</v>
      </c>
      <c r="AQ29" s="873"/>
      <c r="AR29" s="873"/>
      <c r="AS29" s="873"/>
      <c r="AT29" s="873"/>
      <c r="AU29" s="873">
        <v>195</v>
      </c>
      <c r="AV29" s="873"/>
      <c r="AW29" s="873"/>
      <c r="AX29" s="873"/>
      <c r="AY29" s="873"/>
      <c r="AZ29" s="874" t="s">
        <v>580</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405</v>
      </c>
      <c r="C30" s="798"/>
      <c r="D30" s="798"/>
      <c r="E30" s="798"/>
      <c r="F30" s="798"/>
      <c r="G30" s="798"/>
      <c r="H30" s="798"/>
      <c r="I30" s="798"/>
      <c r="J30" s="798"/>
      <c r="K30" s="798"/>
      <c r="L30" s="798"/>
      <c r="M30" s="798"/>
      <c r="N30" s="798"/>
      <c r="O30" s="798"/>
      <c r="P30" s="799"/>
      <c r="Q30" s="800">
        <v>309</v>
      </c>
      <c r="R30" s="801"/>
      <c r="S30" s="801"/>
      <c r="T30" s="801"/>
      <c r="U30" s="801"/>
      <c r="V30" s="801">
        <v>303</v>
      </c>
      <c r="W30" s="801"/>
      <c r="X30" s="801"/>
      <c r="Y30" s="801"/>
      <c r="Z30" s="801"/>
      <c r="AA30" s="801">
        <v>6</v>
      </c>
      <c r="AB30" s="801"/>
      <c r="AC30" s="801"/>
      <c r="AD30" s="801"/>
      <c r="AE30" s="802"/>
      <c r="AF30" s="803">
        <v>731</v>
      </c>
      <c r="AG30" s="804"/>
      <c r="AH30" s="804"/>
      <c r="AI30" s="804"/>
      <c r="AJ30" s="805"/>
      <c r="AK30" s="872">
        <v>23</v>
      </c>
      <c r="AL30" s="873"/>
      <c r="AM30" s="873"/>
      <c r="AN30" s="873"/>
      <c r="AO30" s="873"/>
      <c r="AP30" s="873">
        <v>414</v>
      </c>
      <c r="AQ30" s="873"/>
      <c r="AR30" s="873"/>
      <c r="AS30" s="873"/>
      <c r="AT30" s="873"/>
      <c r="AU30" s="873">
        <v>137</v>
      </c>
      <c r="AV30" s="873"/>
      <c r="AW30" s="873"/>
      <c r="AX30" s="873"/>
      <c r="AY30" s="873"/>
      <c r="AZ30" s="874" t="s">
        <v>594</v>
      </c>
      <c r="BA30" s="874"/>
      <c r="BB30" s="874"/>
      <c r="BC30" s="874"/>
      <c r="BD30" s="874"/>
      <c r="BE30" s="870" t="s">
        <v>406</v>
      </c>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407</v>
      </c>
      <c r="C31" s="798"/>
      <c r="D31" s="798"/>
      <c r="E31" s="798"/>
      <c r="F31" s="798"/>
      <c r="G31" s="798"/>
      <c r="H31" s="798"/>
      <c r="I31" s="798"/>
      <c r="J31" s="798"/>
      <c r="K31" s="798"/>
      <c r="L31" s="798"/>
      <c r="M31" s="798"/>
      <c r="N31" s="798"/>
      <c r="O31" s="798"/>
      <c r="P31" s="799"/>
      <c r="Q31" s="800">
        <v>1179</v>
      </c>
      <c r="R31" s="801"/>
      <c r="S31" s="801"/>
      <c r="T31" s="801"/>
      <c r="U31" s="801"/>
      <c r="V31" s="801">
        <v>1186</v>
      </c>
      <c r="W31" s="801"/>
      <c r="X31" s="801"/>
      <c r="Y31" s="801"/>
      <c r="Z31" s="801"/>
      <c r="AA31" s="801">
        <v>-7</v>
      </c>
      <c r="AB31" s="801"/>
      <c r="AC31" s="801"/>
      <c r="AD31" s="801"/>
      <c r="AE31" s="802"/>
      <c r="AF31" s="803">
        <v>145</v>
      </c>
      <c r="AG31" s="804"/>
      <c r="AH31" s="804"/>
      <c r="AI31" s="804"/>
      <c r="AJ31" s="805"/>
      <c r="AK31" s="872">
        <v>438</v>
      </c>
      <c r="AL31" s="873"/>
      <c r="AM31" s="873"/>
      <c r="AN31" s="873"/>
      <c r="AO31" s="873"/>
      <c r="AP31" s="873">
        <v>960</v>
      </c>
      <c r="AQ31" s="873"/>
      <c r="AR31" s="873"/>
      <c r="AS31" s="873"/>
      <c r="AT31" s="873"/>
      <c r="AU31" s="873">
        <v>640</v>
      </c>
      <c r="AV31" s="873"/>
      <c r="AW31" s="873"/>
      <c r="AX31" s="873"/>
      <c r="AY31" s="873"/>
      <c r="AZ31" s="874" t="s">
        <v>595</v>
      </c>
      <c r="BA31" s="874"/>
      <c r="BB31" s="874"/>
      <c r="BC31" s="874"/>
      <c r="BD31" s="874"/>
      <c r="BE31" s="870" t="s">
        <v>406</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408</v>
      </c>
      <c r="C32" s="798"/>
      <c r="D32" s="798"/>
      <c r="E32" s="798"/>
      <c r="F32" s="798"/>
      <c r="G32" s="798"/>
      <c r="H32" s="798"/>
      <c r="I32" s="798"/>
      <c r="J32" s="798"/>
      <c r="K32" s="798"/>
      <c r="L32" s="798"/>
      <c r="M32" s="798"/>
      <c r="N32" s="798"/>
      <c r="O32" s="798"/>
      <c r="P32" s="799"/>
      <c r="Q32" s="800">
        <v>306</v>
      </c>
      <c r="R32" s="801"/>
      <c r="S32" s="801"/>
      <c r="T32" s="801"/>
      <c r="U32" s="801"/>
      <c r="V32" s="801">
        <v>296</v>
      </c>
      <c r="W32" s="801"/>
      <c r="X32" s="801"/>
      <c r="Y32" s="801"/>
      <c r="Z32" s="801"/>
      <c r="AA32" s="801">
        <v>10</v>
      </c>
      <c r="AB32" s="801"/>
      <c r="AC32" s="801"/>
      <c r="AD32" s="801"/>
      <c r="AE32" s="802"/>
      <c r="AF32" s="803">
        <v>10</v>
      </c>
      <c r="AG32" s="804"/>
      <c r="AH32" s="804"/>
      <c r="AI32" s="804"/>
      <c r="AJ32" s="805"/>
      <c r="AK32" s="872">
        <v>174</v>
      </c>
      <c r="AL32" s="873"/>
      <c r="AM32" s="873"/>
      <c r="AN32" s="873"/>
      <c r="AO32" s="873"/>
      <c r="AP32" s="873">
        <v>1542</v>
      </c>
      <c r="AQ32" s="873"/>
      <c r="AR32" s="873"/>
      <c r="AS32" s="873"/>
      <c r="AT32" s="873"/>
      <c r="AU32" s="873">
        <v>1542</v>
      </c>
      <c r="AV32" s="873"/>
      <c r="AW32" s="873"/>
      <c r="AX32" s="873"/>
      <c r="AY32" s="873"/>
      <c r="AZ32" s="874" t="s">
        <v>580</v>
      </c>
      <c r="BA32" s="874"/>
      <c r="BB32" s="874"/>
      <c r="BC32" s="874"/>
      <c r="BD32" s="874"/>
      <c r="BE32" s="870" t="s">
        <v>409</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410</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389</v>
      </c>
      <c r="B63" s="832" t="s">
        <v>411</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886</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129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413</v>
      </c>
      <c r="B66" s="783"/>
      <c r="C66" s="783"/>
      <c r="D66" s="783"/>
      <c r="E66" s="783"/>
      <c r="F66" s="783"/>
      <c r="G66" s="783"/>
      <c r="H66" s="783"/>
      <c r="I66" s="783"/>
      <c r="J66" s="783"/>
      <c r="K66" s="783"/>
      <c r="L66" s="783"/>
      <c r="M66" s="783"/>
      <c r="N66" s="783"/>
      <c r="O66" s="783"/>
      <c r="P66" s="784"/>
      <c r="Q66" s="759" t="s">
        <v>414</v>
      </c>
      <c r="R66" s="760"/>
      <c r="S66" s="760"/>
      <c r="T66" s="760"/>
      <c r="U66" s="761"/>
      <c r="V66" s="759" t="s">
        <v>415</v>
      </c>
      <c r="W66" s="760"/>
      <c r="X66" s="760"/>
      <c r="Y66" s="760"/>
      <c r="Z66" s="761"/>
      <c r="AA66" s="759" t="s">
        <v>416</v>
      </c>
      <c r="AB66" s="760"/>
      <c r="AC66" s="760"/>
      <c r="AD66" s="760"/>
      <c r="AE66" s="761"/>
      <c r="AF66" s="894" t="s">
        <v>417</v>
      </c>
      <c r="AG66" s="855"/>
      <c r="AH66" s="855"/>
      <c r="AI66" s="855"/>
      <c r="AJ66" s="895"/>
      <c r="AK66" s="759" t="s">
        <v>418</v>
      </c>
      <c r="AL66" s="783"/>
      <c r="AM66" s="783"/>
      <c r="AN66" s="783"/>
      <c r="AO66" s="784"/>
      <c r="AP66" s="759" t="s">
        <v>419</v>
      </c>
      <c r="AQ66" s="760"/>
      <c r="AR66" s="760"/>
      <c r="AS66" s="760"/>
      <c r="AT66" s="761"/>
      <c r="AU66" s="759" t="s">
        <v>420</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579</v>
      </c>
      <c r="C68" s="912"/>
      <c r="D68" s="912"/>
      <c r="E68" s="912"/>
      <c r="F68" s="912"/>
      <c r="G68" s="912"/>
      <c r="H68" s="912"/>
      <c r="I68" s="912"/>
      <c r="J68" s="912"/>
      <c r="K68" s="912"/>
      <c r="L68" s="912"/>
      <c r="M68" s="912"/>
      <c r="N68" s="912"/>
      <c r="O68" s="912"/>
      <c r="P68" s="913"/>
      <c r="Q68" s="914">
        <v>286</v>
      </c>
      <c r="R68" s="908"/>
      <c r="S68" s="908"/>
      <c r="T68" s="908"/>
      <c r="U68" s="908"/>
      <c r="V68" s="908">
        <v>278</v>
      </c>
      <c r="W68" s="908"/>
      <c r="X68" s="908"/>
      <c r="Y68" s="908"/>
      <c r="Z68" s="908"/>
      <c r="AA68" s="908">
        <v>8</v>
      </c>
      <c r="AB68" s="908"/>
      <c r="AC68" s="908"/>
      <c r="AD68" s="908"/>
      <c r="AE68" s="908"/>
      <c r="AF68" s="908">
        <v>8</v>
      </c>
      <c r="AG68" s="908"/>
      <c r="AH68" s="908"/>
      <c r="AI68" s="908"/>
      <c r="AJ68" s="908"/>
      <c r="AK68" s="908" t="s">
        <v>601</v>
      </c>
      <c r="AL68" s="908"/>
      <c r="AM68" s="908"/>
      <c r="AN68" s="908"/>
      <c r="AO68" s="908"/>
      <c r="AP68" s="908" t="s">
        <v>601</v>
      </c>
      <c r="AQ68" s="908"/>
      <c r="AR68" s="908"/>
      <c r="AS68" s="908"/>
      <c r="AT68" s="908"/>
      <c r="AU68" s="908" t="s">
        <v>601</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581</v>
      </c>
      <c r="C69" s="916"/>
      <c r="D69" s="916"/>
      <c r="E69" s="916"/>
      <c r="F69" s="916"/>
      <c r="G69" s="916"/>
      <c r="H69" s="916"/>
      <c r="I69" s="916"/>
      <c r="J69" s="916"/>
      <c r="K69" s="916"/>
      <c r="L69" s="916"/>
      <c r="M69" s="916"/>
      <c r="N69" s="916"/>
      <c r="O69" s="916"/>
      <c r="P69" s="917"/>
      <c r="Q69" s="918">
        <v>1317</v>
      </c>
      <c r="R69" s="873"/>
      <c r="S69" s="873"/>
      <c r="T69" s="873"/>
      <c r="U69" s="873"/>
      <c r="V69" s="873">
        <v>1292</v>
      </c>
      <c r="W69" s="873"/>
      <c r="X69" s="873"/>
      <c r="Y69" s="873"/>
      <c r="Z69" s="873"/>
      <c r="AA69" s="873">
        <v>25</v>
      </c>
      <c r="AB69" s="873"/>
      <c r="AC69" s="873"/>
      <c r="AD69" s="873"/>
      <c r="AE69" s="873"/>
      <c r="AF69" s="873">
        <v>25</v>
      </c>
      <c r="AG69" s="873"/>
      <c r="AH69" s="873"/>
      <c r="AI69" s="873"/>
      <c r="AJ69" s="873"/>
      <c r="AK69" s="873" t="s">
        <v>601</v>
      </c>
      <c r="AL69" s="873"/>
      <c r="AM69" s="873"/>
      <c r="AN69" s="873"/>
      <c r="AO69" s="873"/>
      <c r="AP69" s="873">
        <v>354</v>
      </c>
      <c r="AQ69" s="873"/>
      <c r="AR69" s="873"/>
      <c r="AS69" s="873"/>
      <c r="AT69" s="873"/>
      <c r="AU69" s="873">
        <v>131</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582</v>
      </c>
      <c r="C70" s="916"/>
      <c r="D70" s="916"/>
      <c r="E70" s="916"/>
      <c r="F70" s="916"/>
      <c r="G70" s="916"/>
      <c r="H70" s="916"/>
      <c r="I70" s="916"/>
      <c r="J70" s="916"/>
      <c r="K70" s="916"/>
      <c r="L70" s="916"/>
      <c r="M70" s="916"/>
      <c r="N70" s="916"/>
      <c r="O70" s="916"/>
      <c r="P70" s="917"/>
      <c r="Q70" s="918">
        <v>1253</v>
      </c>
      <c r="R70" s="873"/>
      <c r="S70" s="873"/>
      <c r="T70" s="873"/>
      <c r="U70" s="873"/>
      <c r="V70" s="873">
        <v>1252</v>
      </c>
      <c r="W70" s="873"/>
      <c r="X70" s="873"/>
      <c r="Y70" s="873"/>
      <c r="Z70" s="873"/>
      <c r="AA70" s="873">
        <v>1</v>
      </c>
      <c r="AB70" s="873"/>
      <c r="AC70" s="873"/>
      <c r="AD70" s="873"/>
      <c r="AE70" s="873"/>
      <c r="AF70" s="873">
        <v>1</v>
      </c>
      <c r="AG70" s="873"/>
      <c r="AH70" s="873"/>
      <c r="AI70" s="873"/>
      <c r="AJ70" s="873"/>
      <c r="AK70" s="873" t="s">
        <v>601</v>
      </c>
      <c r="AL70" s="873"/>
      <c r="AM70" s="873"/>
      <c r="AN70" s="873"/>
      <c r="AO70" s="873"/>
      <c r="AP70" s="873" t="s">
        <v>603</v>
      </c>
      <c r="AQ70" s="873"/>
      <c r="AR70" s="873"/>
      <c r="AS70" s="873"/>
      <c r="AT70" s="873"/>
      <c r="AU70" s="873" t="s">
        <v>601</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583</v>
      </c>
      <c r="C71" s="916"/>
      <c r="D71" s="916"/>
      <c r="E71" s="916"/>
      <c r="F71" s="916"/>
      <c r="G71" s="916"/>
      <c r="H71" s="916"/>
      <c r="I71" s="916"/>
      <c r="J71" s="916"/>
      <c r="K71" s="916"/>
      <c r="L71" s="916"/>
      <c r="M71" s="916"/>
      <c r="N71" s="916"/>
      <c r="O71" s="916"/>
      <c r="P71" s="917"/>
      <c r="Q71" s="918">
        <v>3184</v>
      </c>
      <c r="R71" s="873"/>
      <c r="S71" s="873"/>
      <c r="T71" s="873"/>
      <c r="U71" s="873"/>
      <c r="V71" s="873">
        <v>3169</v>
      </c>
      <c r="W71" s="873"/>
      <c r="X71" s="873"/>
      <c r="Y71" s="873"/>
      <c r="Z71" s="873"/>
      <c r="AA71" s="873">
        <v>15</v>
      </c>
      <c r="AB71" s="873"/>
      <c r="AC71" s="873"/>
      <c r="AD71" s="873"/>
      <c r="AE71" s="873"/>
      <c r="AF71" s="873">
        <v>15</v>
      </c>
      <c r="AG71" s="873"/>
      <c r="AH71" s="873"/>
      <c r="AI71" s="873"/>
      <c r="AJ71" s="873"/>
      <c r="AK71" s="873" t="s">
        <v>601</v>
      </c>
      <c r="AL71" s="873"/>
      <c r="AM71" s="873"/>
      <c r="AN71" s="873"/>
      <c r="AO71" s="873"/>
      <c r="AP71" s="873" t="s">
        <v>603</v>
      </c>
      <c r="AQ71" s="873"/>
      <c r="AR71" s="873"/>
      <c r="AS71" s="873"/>
      <c r="AT71" s="873"/>
      <c r="AU71" s="873" t="s">
        <v>601</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584</v>
      </c>
      <c r="C72" s="916"/>
      <c r="D72" s="916"/>
      <c r="E72" s="916"/>
      <c r="F72" s="916"/>
      <c r="G72" s="916"/>
      <c r="H72" s="916"/>
      <c r="I72" s="916"/>
      <c r="J72" s="916"/>
      <c r="K72" s="916"/>
      <c r="L72" s="916"/>
      <c r="M72" s="916"/>
      <c r="N72" s="916"/>
      <c r="O72" s="916"/>
      <c r="P72" s="917"/>
      <c r="Q72" s="918">
        <v>3761</v>
      </c>
      <c r="R72" s="873"/>
      <c r="S72" s="873"/>
      <c r="T72" s="873"/>
      <c r="U72" s="873"/>
      <c r="V72" s="873">
        <v>3591</v>
      </c>
      <c r="W72" s="873"/>
      <c r="X72" s="873"/>
      <c r="Y72" s="873"/>
      <c r="Z72" s="873"/>
      <c r="AA72" s="873">
        <v>170</v>
      </c>
      <c r="AB72" s="873"/>
      <c r="AC72" s="873"/>
      <c r="AD72" s="873"/>
      <c r="AE72" s="873"/>
      <c r="AF72" s="873">
        <v>170</v>
      </c>
      <c r="AG72" s="873"/>
      <c r="AH72" s="873"/>
      <c r="AI72" s="873"/>
      <c r="AJ72" s="873"/>
      <c r="AK72" s="873" t="s">
        <v>601</v>
      </c>
      <c r="AL72" s="873"/>
      <c r="AM72" s="873"/>
      <c r="AN72" s="873"/>
      <c r="AO72" s="873"/>
      <c r="AP72" s="873" t="s">
        <v>603</v>
      </c>
      <c r="AQ72" s="873"/>
      <c r="AR72" s="873"/>
      <c r="AS72" s="873"/>
      <c r="AT72" s="873"/>
      <c r="AU72" s="873" t="s">
        <v>601</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585</v>
      </c>
      <c r="C73" s="916"/>
      <c r="D73" s="916"/>
      <c r="E73" s="916"/>
      <c r="F73" s="916"/>
      <c r="G73" s="916"/>
      <c r="H73" s="916"/>
      <c r="I73" s="916"/>
      <c r="J73" s="916"/>
      <c r="K73" s="916"/>
      <c r="L73" s="916"/>
      <c r="M73" s="916"/>
      <c r="N73" s="916"/>
      <c r="O73" s="916"/>
      <c r="P73" s="917"/>
      <c r="Q73" s="918">
        <v>842</v>
      </c>
      <c r="R73" s="873"/>
      <c r="S73" s="873"/>
      <c r="T73" s="873"/>
      <c r="U73" s="873"/>
      <c r="V73" s="873">
        <v>771</v>
      </c>
      <c r="W73" s="873"/>
      <c r="X73" s="873"/>
      <c r="Y73" s="873"/>
      <c r="Z73" s="873"/>
      <c r="AA73" s="873">
        <v>71</v>
      </c>
      <c r="AB73" s="873"/>
      <c r="AC73" s="873"/>
      <c r="AD73" s="873"/>
      <c r="AE73" s="873"/>
      <c r="AF73" s="873">
        <v>71</v>
      </c>
      <c r="AG73" s="873"/>
      <c r="AH73" s="873"/>
      <c r="AI73" s="873"/>
      <c r="AJ73" s="873"/>
      <c r="AK73" s="873" t="s">
        <v>601</v>
      </c>
      <c r="AL73" s="873"/>
      <c r="AM73" s="873"/>
      <c r="AN73" s="873"/>
      <c r="AO73" s="873"/>
      <c r="AP73" s="873" t="s">
        <v>603</v>
      </c>
      <c r="AQ73" s="873"/>
      <c r="AR73" s="873"/>
      <c r="AS73" s="873"/>
      <c r="AT73" s="873"/>
      <c r="AU73" s="873" t="s">
        <v>601</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586</v>
      </c>
      <c r="C74" s="916"/>
      <c r="D74" s="916"/>
      <c r="E74" s="916"/>
      <c r="F74" s="916"/>
      <c r="G74" s="916"/>
      <c r="H74" s="916"/>
      <c r="I74" s="916"/>
      <c r="J74" s="916"/>
      <c r="K74" s="916"/>
      <c r="L74" s="916"/>
      <c r="M74" s="916"/>
      <c r="N74" s="916"/>
      <c r="O74" s="916"/>
      <c r="P74" s="917"/>
      <c r="Q74" s="918">
        <v>25</v>
      </c>
      <c r="R74" s="873"/>
      <c r="S74" s="873"/>
      <c r="T74" s="873"/>
      <c r="U74" s="873"/>
      <c r="V74" s="873">
        <v>24</v>
      </c>
      <c r="W74" s="873"/>
      <c r="X74" s="873"/>
      <c r="Y74" s="873"/>
      <c r="Z74" s="873"/>
      <c r="AA74" s="873">
        <v>1</v>
      </c>
      <c r="AB74" s="873"/>
      <c r="AC74" s="873"/>
      <c r="AD74" s="873"/>
      <c r="AE74" s="873"/>
      <c r="AF74" s="873">
        <v>1</v>
      </c>
      <c r="AG74" s="873"/>
      <c r="AH74" s="873"/>
      <c r="AI74" s="873"/>
      <c r="AJ74" s="873"/>
      <c r="AK74" s="873" t="s">
        <v>601</v>
      </c>
      <c r="AL74" s="873"/>
      <c r="AM74" s="873"/>
      <c r="AN74" s="873"/>
      <c r="AO74" s="873"/>
      <c r="AP74" s="873" t="s">
        <v>603</v>
      </c>
      <c r="AQ74" s="873"/>
      <c r="AR74" s="873"/>
      <c r="AS74" s="873"/>
      <c r="AT74" s="873"/>
      <c r="AU74" s="873" t="s">
        <v>601</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587</v>
      </c>
      <c r="C75" s="916"/>
      <c r="D75" s="916"/>
      <c r="E75" s="916"/>
      <c r="F75" s="916"/>
      <c r="G75" s="916"/>
      <c r="H75" s="916"/>
      <c r="I75" s="916"/>
      <c r="J75" s="916"/>
      <c r="K75" s="916"/>
      <c r="L75" s="916"/>
      <c r="M75" s="916"/>
      <c r="N75" s="916"/>
      <c r="O75" s="916"/>
      <c r="P75" s="917"/>
      <c r="Q75" s="921">
        <v>30</v>
      </c>
      <c r="R75" s="922"/>
      <c r="S75" s="922"/>
      <c r="T75" s="922"/>
      <c r="U75" s="872"/>
      <c r="V75" s="923">
        <v>29</v>
      </c>
      <c r="W75" s="922"/>
      <c r="X75" s="922"/>
      <c r="Y75" s="922"/>
      <c r="Z75" s="872"/>
      <c r="AA75" s="923">
        <v>1</v>
      </c>
      <c r="AB75" s="922"/>
      <c r="AC75" s="922"/>
      <c r="AD75" s="922"/>
      <c r="AE75" s="872"/>
      <c r="AF75" s="923">
        <v>1</v>
      </c>
      <c r="AG75" s="922"/>
      <c r="AH75" s="922"/>
      <c r="AI75" s="922"/>
      <c r="AJ75" s="872"/>
      <c r="AK75" s="873" t="s">
        <v>601</v>
      </c>
      <c r="AL75" s="873"/>
      <c r="AM75" s="873"/>
      <c r="AN75" s="873"/>
      <c r="AO75" s="873"/>
      <c r="AP75" s="873" t="s">
        <v>603</v>
      </c>
      <c r="AQ75" s="873"/>
      <c r="AR75" s="873"/>
      <c r="AS75" s="873"/>
      <c r="AT75" s="873"/>
      <c r="AU75" s="873" t="s">
        <v>601</v>
      </c>
      <c r="AV75" s="873"/>
      <c r="AW75" s="873"/>
      <c r="AX75" s="873"/>
      <c r="AY75" s="873"/>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588</v>
      </c>
      <c r="C76" s="916"/>
      <c r="D76" s="916"/>
      <c r="E76" s="916"/>
      <c r="F76" s="916"/>
      <c r="G76" s="916"/>
      <c r="H76" s="916"/>
      <c r="I76" s="916"/>
      <c r="J76" s="916"/>
      <c r="K76" s="916"/>
      <c r="L76" s="916"/>
      <c r="M76" s="916"/>
      <c r="N76" s="916"/>
      <c r="O76" s="916"/>
      <c r="P76" s="917"/>
      <c r="Q76" s="921">
        <v>17</v>
      </c>
      <c r="R76" s="922"/>
      <c r="S76" s="922"/>
      <c r="T76" s="922"/>
      <c r="U76" s="872"/>
      <c r="V76" s="923">
        <v>16</v>
      </c>
      <c r="W76" s="922"/>
      <c r="X76" s="922"/>
      <c r="Y76" s="922"/>
      <c r="Z76" s="872"/>
      <c r="AA76" s="923">
        <v>1</v>
      </c>
      <c r="AB76" s="922"/>
      <c r="AC76" s="922"/>
      <c r="AD76" s="922"/>
      <c r="AE76" s="872"/>
      <c r="AF76" s="923">
        <v>1</v>
      </c>
      <c r="AG76" s="922"/>
      <c r="AH76" s="922"/>
      <c r="AI76" s="922"/>
      <c r="AJ76" s="872"/>
      <c r="AK76" s="873" t="s">
        <v>601</v>
      </c>
      <c r="AL76" s="873"/>
      <c r="AM76" s="873"/>
      <c r="AN76" s="873"/>
      <c r="AO76" s="873"/>
      <c r="AP76" s="873" t="s">
        <v>603</v>
      </c>
      <c r="AQ76" s="873"/>
      <c r="AR76" s="873"/>
      <c r="AS76" s="873"/>
      <c r="AT76" s="873"/>
      <c r="AU76" s="873" t="s">
        <v>601</v>
      </c>
      <c r="AV76" s="873"/>
      <c r="AW76" s="873"/>
      <c r="AX76" s="873"/>
      <c r="AY76" s="873"/>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389</v>
      </c>
      <c r="B88" s="832" t="s">
        <v>421</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32" t="s">
        <v>422</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423</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424</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427</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428</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429</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430</v>
      </c>
      <c r="AB109" s="937"/>
      <c r="AC109" s="937"/>
      <c r="AD109" s="937"/>
      <c r="AE109" s="938"/>
      <c r="AF109" s="936" t="s">
        <v>303</v>
      </c>
      <c r="AG109" s="937"/>
      <c r="AH109" s="937"/>
      <c r="AI109" s="937"/>
      <c r="AJ109" s="938"/>
      <c r="AK109" s="936" t="s">
        <v>302</v>
      </c>
      <c r="AL109" s="937"/>
      <c r="AM109" s="937"/>
      <c r="AN109" s="937"/>
      <c r="AO109" s="938"/>
      <c r="AP109" s="936" t="s">
        <v>431</v>
      </c>
      <c r="AQ109" s="937"/>
      <c r="AR109" s="937"/>
      <c r="AS109" s="937"/>
      <c r="AT109" s="939"/>
      <c r="AU109" s="956" t="s">
        <v>429</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430</v>
      </c>
      <c r="BR109" s="937"/>
      <c r="BS109" s="937"/>
      <c r="BT109" s="937"/>
      <c r="BU109" s="938"/>
      <c r="BV109" s="936" t="s">
        <v>303</v>
      </c>
      <c r="BW109" s="937"/>
      <c r="BX109" s="937"/>
      <c r="BY109" s="937"/>
      <c r="BZ109" s="938"/>
      <c r="CA109" s="936" t="s">
        <v>302</v>
      </c>
      <c r="CB109" s="937"/>
      <c r="CC109" s="937"/>
      <c r="CD109" s="937"/>
      <c r="CE109" s="938"/>
      <c r="CF109" s="957" t="s">
        <v>431</v>
      </c>
      <c r="CG109" s="957"/>
      <c r="CH109" s="957"/>
      <c r="CI109" s="957"/>
      <c r="CJ109" s="957"/>
      <c r="CK109" s="936" t="s">
        <v>432</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430</v>
      </c>
      <c r="DH109" s="937"/>
      <c r="DI109" s="937"/>
      <c r="DJ109" s="937"/>
      <c r="DK109" s="938"/>
      <c r="DL109" s="936" t="s">
        <v>303</v>
      </c>
      <c r="DM109" s="937"/>
      <c r="DN109" s="937"/>
      <c r="DO109" s="937"/>
      <c r="DP109" s="938"/>
      <c r="DQ109" s="936" t="s">
        <v>302</v>
      </c>
      <c r="DR109" s="937"/>
      <c r="DS109" s="937"/>
      <c r="DT109" s="937"/>
      <c r="DU109" s="938"/>
      <c r="DV109" s="936" t="s">
        <v>431</v>
      </c>
      <c r="DW109" s="937"/>
      <c r="DX109" s="937"/>
      <c r="DY109" s="937"/>
      <c r="DZ109" s="939"/>
    </row>
    <row r="110" spans="1:131" s="246" customFormat="1" ht="26.25" customHeight="1" x14ac:dyDescent="0.15">
      <c r="A110" s="940" t="s">
        <v>433</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1432227</v>
      </c>
      <c r="AB110" s="944"/>
      <c r="AC110" s="944"/>
      <c r="AD110" s="944"/>
      <c r="AE110" s="945"/>
      <c r="AF110" s="946">
        <v>1458788</v>
      </c>
      <c r="AG110" s="944"/>
      <c r="AH110" s="944"/>
      <c r="AI110" s="944"/>
      <c r="AJ110" s="945"/>
      <c r="AK110" s="946">
        <v>1520476</v>
      </c>
      <c r="AL110" s="944"/>
      <c r="AM110" s="944"/>
      <c r="AN110" s="944"/>
      <c r="AO110" s="945"/>
      <c r="AP110" s="947">
        <v>31.9</v>
      </c>
      <c r="AQ110" s="948"/>
      <c r="AR110" s="948"/>
      <c r="AS110" s="948"/>
      <c r="AT110" s="949"/>
      <c r="AU110" s="950" t="s">
        <v>72</v>
      </c>
      <c r="AV110" s="951"/>
      <c r="AW110" s="951"/>
      <c r="AX110" s="951"/>
      <c r="AY110" s="951"/>
      <c r="AZ110" s="992" t="s">
        <v>434</v>
      </c>
      <c r="BA110" s="941"/>
      <c r="BB110" s="941"/>
      <c r="BC110" s="941"/>
      <c r="BD110" s="941"/>
      <c r="BE110" s="941"/>
      <c r="BF110" s="941"/>
      <c r="BG110" s="941"/>
      <c r="BH110" s="941"/>
      <c r="BI110" s="941"/>
      <c r="BJ110" s="941"/>
      <c r="BK110" s="941"/>
      <c r="BL110" s="941"/>
      <c r="BM110" s="941"/>
      <c r="BN110" s="941"/>
      <c r="BO110" s="941"/>
      <c r="BP110" s="942"/>
      <c r="BQ110" s="978">
        <v>14681450</v>
      </c>
      <c r="BR110" s="979"/>
      <c r="BS110" s="979"/>
      <c r="BT110" s="979"/>
      <c r="BU110" s="979"/>
      <c r="BV110" s="979">
        <v>14914149</v>
      </c>
      <c r="BW110" s="979"/>
      <c r="BX110" s="979"/>
      <c r="BY110" s="979"/>
      <c r="BZ110" s="979"/>
      <c r="CA110" s="979">
        <v>14932778</v>
      </c>
      <c r="CB110" s="979"/>
      <c r="CC110" s="979"/>
      <c r="CD110" s="979"/>
      <c r="CE110" s="979"/>
      <c r="CF110" s="993">
        <v>313.8</v>
      </c>
      <c r="CG110" s="994"/>
      <c r="CH110" s="994"/>
      <c r="CI110" s="994"/>
      <c r="CJ110" s="994"/>
      <c r="CK110" s="995" t="s">
        <v>435</v>
      </c>
      <c r="CL110" s="996"/>
      <c r="CM110" s="975" t="s">
        <v>436</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403</v>
      </c>
      <c r="DH110" s="979"/>
      <c r="DI110" s="979"/>
      <c r="DJ110" s="979"/>
      <c r="DK110" s="979"/>
      <c r="DL110" s="979" t="s">
        <v>391</v>
      </c>
      <c r="DM110" s="979"/>
      <c r="DN110" s="979"/>
      <c r="DO110" s="979"/>
      <c r="DP110" s="979"/>
      <c r="DQ110" s="979" t="s">
        <v>403</v>
      </c>
      <c r="DR110" s="979"/>
      <c r="DS110" s="979"/>
      <c r="DT110" s="979"/>
      <c r="DU110" s="979"/>
      <c r="DV110" s="980" t="s">
        <v>129</v>
      </c>
      <c r="DW110" s="980"/>
      <c r="DX110" s="980"/>
      <c r="DY110" s="980"/>
      <c r="DZ110" s="981"/>
    </row>
    <row r="111" spans="1:131" s="246" customFormat="1" ht="26.25" customHeight="1" x14ac:dyDescent="0.15">
      <c r="A111" s="982" t="s">
        <v>437</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391</v>
      </c>
      <c r="AB111" s="986"/>
      <c r="AC111" s="986"/>
      <c r="AD111" s="986"/>
      <c r="AE111" s="987"/>
      <c r="AF111" s="988" t="s">
        <v>403</v>
      </c>
      <c r="AG111" s="986"/>
      <c r="AH111" s="986"/>
      <c r="AI111" s="986"/>
      <c r="AJ111" s="987"/>
      <c r="AK111" s="988" t="s">
        <v>438</v>
      </c>
      <c r="AL111" s="986"/>
      <c r="AM111" s="986"/>
      <c r="AN111" s="986"/>
      <c r="AO111" s="987"/>
      <c r="AP111" s="989" t="s">
        <v>438</v>
      </c>
      <c r="AQ111" s="990"/>
      <c r="AR111" s="990"/>
      <c r="AS111" s="990"/>
      <c r="AT111" s="991"/>
      <c r="AU111" s="952"/>
      <c r="AV111" s="953"/>
      <c r="AW111" s="953"/>
      <c r="AX111" s="953"/>
      <c r="AY111" s="953"/>
      <c r="AZ111" s="1001" t="s">
        <v>439</v>
      </c>
      <c r="BA111" s="1002"/>
      <c r="BB111" s="1002"/>
      <c r="BC111" s="1002"/>
      <c r="BD111" s="1002"/>
      <c r="BE111" s="1002"/>
      <c r="BF111" s="1002"/>
      <c r="BG111" s="1002"/>
      <c r="BH111" s="1002"/>
      <c r="BI111" s="1002"/>
      <c r="BJ111" s="1002"/>
      <c r="BK111" s="1002"/>
      <c r="BL111" s="1002"/>
      <c r="BM111" s="1002"/>
      <c r="BN111" s="1002"/>
      <c r="BO111" s="1002"/>
      <c r="BP111" s="1003"/>
      <c r="BQ111" s="971" t="s">
        <v>385</v>
      </c>
      <c r="BR111" s="972"/>
      <c r="BS111" s="972"/>
      <c r="BT111" s="972"/>
      <c r="BU111" s="972"/>
      <c r="BV111" s="972" t="s">
        <v>438</v>
      </c>
      <c r="BW111" s="972"/>
      <c r="BX111" s="972"/>
      <c r="BY111" s="972"/>
      <c r="BZ111" s="972"/>
      <c r="CA111" s="972" t="s">
        <v>403</v>
      </c>
      <c r="CB111" s="972"/>
      <c r="CC111" s="972"/>
      <c r="CD111" s="972"/>
      <c r="CE111" s="972"/>
      <c r="CF111" s="966" t="s">
        <v>440</v>
      </c>
      <c r="CG111" s="967"/>
      <c r="CH111" s="967"/>
      <c r="CI111" s="967"/>
      <c r="CJ111" s="967"/>
      <c r="CK111" s="997"/>
      <c r="CL111" s="998"/>
      <c r="CM111" s="968" t="s">
        <v>441</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403</v>
      </c>
      <c r="DH111" s="972"/>
      <c r="DI111" s="972"/>
      <c r="DJ111" s="972"/>
      <c r="DK111" s="972"/>
      <c r="DL111" s="972" t="s">
        <v>438</v>
      </c>
      <c r="DM111" s="972"/>
      <c r="DN111" s="972"/>
      <c r="DO111" s="972"/>
      <c r="DP111" s="972"/>
      <c r="DQ111" s="972" t="s">
        <v>403</v>
      </c>
      <c r="DR111" s="972"/>
      <c r="DS111" s="972"/>
      <c r="DT111" s="972"/>
      <c r="DU111" s="972"/>
      <c r="DV111" s="973" t="s">
        <v>403</v>
      </c>
      <c r="DW111" s="973"/>
      <c r="DX111" s="973"/>
      <c r="DY111" s="973"/>
      <c r="DZ111" s="974"/>
    </row>
    <row r="112" spans="1:131" s="246" customFormat="1" ht="26.25" customHeight="1" x14ac:dyDescent="0.15">
      <c r="A112" s="1004" t="s">
        <v>442</v>
      </c>
      <c r="B112" s="1005"/>
      <c r="C112" s="1002" t="s">
        <v>443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403</v>
      </c>
      <c r="AB112" s="1011"/>
      <c r="AC112" s="1011"/>
      <c r="AD112" s="1011"/>
      <c r="AE112" s="1012"/>
      <c r="AF112" s="1013" t="s">
        <v>403</v>
      </c>
      <c r="AG112" s="1011"/>
      <c r="AH112" s="1011"/>
      <c r="AI112" s="1011"/>
      <c r="AJ112" s="1012"/>
      <c r="AK112" s="1013" t="s">
        <v>403</v>
      </c>
      <c r="AL112" s="1011"/>
      <c r="AM112" s="1011"/>
      <c r="AN112" s="1011"/>
      <c r="AO112" s="1012"/>
      <c r="AP112" s="1014" t="s">
        <v>385</v>
      </c>
      <c r="AQ112" s="1015"/>
      <c r="AR112" s="1015"/>
      <c r="AS112" s="1015"/>
      <c r="AT112" s="1016"/>
      <c r="AU112" s="952"/>
      <c r="AV112" s="953"/>
      <c r="AW112" s="953"/>
      <c r="AX112" s="953"/>
      <c r="AY112" s="953"/>
      <c r="AZ112" s="1001" t="s">
        <v>444</v>
      </c>
      <c r="BA112" s="1002"/>
      <c r="BB112" s="1002"/>
      <c r="BC112" s="1002"/>
      <c r="BD112" s="1002"/>
      <c r="BE112" s="1002"/>
      <c r="BF112" s="1002"/>
      <c r="BG112" s="1002"/>
      <c r="BH112" s="1002"/>
      <c r="BI112" s="1002"/>
      <c r="BJ112" s="1002"/>
      <c r="BK112" s="1002"/>
      <c r="BL112" s="1002"/>
      <c r="BM112" s="1002"/>
      <c r="BN112" s="1002"/>
      <c r="BO112" s="1002"/>
      <c r="BP112" s="1003"/>
      <c r="BQ112" s="971">
        <v>2615936</v>
      </c>
      <c r="BR112" s="972"/>
      <c r="BS112" s="972"/>
      <c r="BT112" s="972"/>
      <c r="BU112" s="972"/>
      <c r="BV112" s="972">
        <v>2563316</v>
      </c>
      <c r="BW112" s="972"/>
      <c r="BX112" s="972"/>
      <c r="BY112" s="972"/>
      <c r="BZ112" s="972"/>
      <c r="CA112" s="972">
        <v>2439641</v>
      </c>
      <c r="CB112" s="972"/>
      <c r="CC112" s="972"/>
      <c r="CD112" s="972"/>
      <c r="CE112" s="972"/>
      <c r="CF112" s="966">
        <v>51.3</v>
      </c>
      <c r="CG112" s="967"/>
      <c r="CH112" s="967"/>
      <c r="CI112" s="967"/>
      <c r="CJ112" s="967"/>
      <c r="CK112" s="997"/>
      <c r="CL112" s="998"/>
      <c r="CM112" s="968" t="s">
        <v>445</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403</v>
      </c>
      <c r="DH112" s="972"/>
      <c r="DI112" s="972"/>
      <c r="DJ112" s="972"/>
      <c r="DK112" s="972"/>
      <c r="DL112" s="972" t="s">
        <v>438</v>
      </c>
      <c r="DM112" s="972"/>
      <c r="DN112" s="972"/>
      <c r="DO112" s="972"/>
      <c r="DP112" s="972"/>
      <c r="DQ112" s="972" t="s">
        <v>403</v>
      </c>
      <c r="DR112" s="972"/>
      <c r="DS112" s="972"/>
      <c r="DT112" s="972"/>
      <c r="DU112" s="972"/>
      <c r="DV112" s="973" t="s">
        <v>129</v>
      </c>
      <c r="DW112" s="973"/>
      <c r="DX112" s="973"/>
      <c r="DY112" s="973"/>
      <c r="DZ112" s="974"/>
    </row>
    <row r="113" spans="1:130" s="246" customFormat="1" ht="26.25" customHeight="1" x14ac:dyDescent="0.15">
      <c r="A113" s="1006"/>
      <c r="B113" s="1007"/>
      <c r="C113" s="1002" t="s">
        <v>446</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275046</v>
      </c>
      <c r="AB113" s="986"/>
      <c r="AC113" s="986"/>
      <c r="AD113" s="986"/>
      <c r="AE113" s="987"/>
      <c r="AF113" s="988">
        <v>258593</v>
      </c>
      <c r="AG113" s="986"/>
      <c r="AH113" s="986"/>
      <c r="AI113" s="986"/>
      <c r="AJ113" s="987"/>
      <c r="AK113" s="988">
        <v>253292</v>
      </c>
      <c r="AL113" s="986"/>
      <c r="AM113" s="986"/>
      <c r="AN113" s="986"/>
      <c r="AO113" s="987"/>
      <c r="AP113" s="989">
        <v>5.3</v>
      </c>
      <c r="AQ113" s="990"/>
      <c r="AR113" s="990"/>
      <c r="AS113" s="990"/>
      <c r="AT113" s="991"/>
      <c r="AU113" s="952"/>
      <c r="AV113" s="953"/>
      <c r="AW113" s="953"/>
      <c r="AX113" s="953"/>
      <c r="AY113" s="953"/>
      <c r="AZ113" s="1001" t="s">
        <v>447</v>
      </c>
      <c r="BA113" s="1002"/>
      <c r="BB113" s="1002"/>
      <c r="BC113" s="1002"/>
      <c r="BD113" s="1002"/>
      <c r="BE113" s="1002"/>
      <c r="BF113" s="1002"/>
      <c r="BG113" s="1002"/>
      <c r="BH113" s="1002"/>
      <c r="BI113" s="1002"/>
      <c r="BJ113" s="1002"/>
      <c r="BK113" s="1002"/>
      <c r="BL113" s="1002"/>
      <c r="BM113" s="1002"/>
      <c r="BN113" s="1002"/>
      <c r="BO113" s="1002"/>
      <c r="BP113" s="1003"/>
      <c r="BQ113" s="971">
        <v>189950</v>
      </c>
      <c r="BR113" s="972"/>
      <c r="BS113" s="972"/>
      <c r="BT113" s="972"/>
      <c r="BU113" s="972"/>
      <c r="BV113" s="972">
        <v>121477</v>
      </c>
      <c r="BW113" s="972"/>
      <c r="BX113" s="972"/>
      <c r="BY113" s="972"/>
      <c r="BZ113" s="972"/>
      <c r="CA113" s="972">
        <v>160066</v>
      </c>
      <c r="CB113" s="972"/>
      <c r="CC113" s="972"/>
      <c r="CD113" s="972"/>
      <c r="CE113" s="972"/>
      <c r="CF113" s="966">
        <v>3.4</v>
      </c>
      <c r="CG113" s="967"/>
      <c r="CH113" s="967"/>
      <c r="CI113" s="967"/>
      <c r="CJ113" s="967"/>
      <c r="CK113" s="997"/>
      <c r="CL113" s="998"/>
      <c r="CM113" s="968" t="s">
        <v>448</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438</v>
      </c>
      <c r="DH113" s="1011"/>
      <c r="DI113" s="1011"/>
      <c r="DJ113" s="1011"/>
      <c r="DK113" s="1012"/>
      <c r="DL113" s="1013" t="s">
        <v>438</v>
      </c>
      <c r="DM113" s="1011"/>
      <c r="DN113" s="1011"/>
      <c r="DO113" s="1011"/>
      <c r="DP113" s="1012"/>
      <c r="DQ113" s="1013" t="s">
        <v>440</v>
      </c>
      <c r="DR113" s="1011"/>
      <c r="DS113" s="1011"/>
      <c r="DT113" s="1011"/>
      <c r="DU113" s="1012"/>
      <c r="DV113" s="1014" t="s">
        <v>391</v>
      </c>
      <c r="DW113" s="1015"/>
      <c r="DX113" s="1015"/>
      <c r="DY113" s="1015"/>
      <c r="DZ113" s="1016"/>
    </row>
    <row r="114" spans="1:130" s="246" customFormat="1" ht="26.25" customHeight="1" x14ac:dyDescent="0.15">
      <c r="A114" s="1006"/>
      <c r="B114" s="1007"/>
      <c r="C114" s="1002" t="s">
        <v>449</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36405</v>
      </c>
      <c r="AB114" s="1011"/>
      <c r="AC114" s="1011"/>
      <c r="AD114" s="1011"/>
      <c r="AE114" s="1012"/>
      <c r="AF114" s="1013">
        <v>37881</v>
      </c>
      <c r="AG114" s="1011"/>
      <c r="AH114" s="1011"/>
      <c r="AI114" s="1011"/>
      <c r="AJ114" s="1012"/>
      <c r="AK114" s="1013">
        <v>30407</v>
      </c>
      <c r="AL114" s="1011"/>
      <c r="AM114" s="1011"/>
      <c r="AN114" s="1011"/>
      <c r="AO114" s="1012"/>
      <c r="AP114" s="1014">
        <v>0.6</v>
      </c>
      <c r="AQ114" s="1015"/>
      <c r="AR114" s="1015"/>
      <c r="AS114" s="1015"/>
      <c r="AT114" s="1016"/>
      <c r="AU114" s="952"/>
      <c r="AV114" s="953"/>
      <c r="AW114" s="953"/>
      <c r="AX114" s="953"/>
      <c r="AY114" s="953"/>
      <c r="AZ114" s="1001" t="s">
        <v>450</v>
      </c>
      <c r="BA114" s="1002"/>
      <c r="BB114" s="1002"/>
      <c r="BC114" s="1002"/>
      <c r="BD114" s="1002"/>
      <c r="BE114" s="1002"/>
      <c r="BF114" s="1002"/>
      <c r="BG114" s="1002"/>
      <c r="BH114" s="1002"/>
      <c r="BI114" s="1002"/>
      <c r="BJ114" s="1002"/>
      <c r="BK114" s="1002"/>
      <c r="BL114" s="1002"/>
      <c r="BM114" s="1002"/>
      <c r="BN114" s="1002"/>
      <c r="BO114" s="1002"/>
      <c r="BP114" s="1003"/>
      <c r="BQ114" s="971">
        <v>1582389</v>
      </c>
      <c r="BR114" s="972"/>
      <c r="BS114" s="972"/>
      <c r="BT114" s="972"/>
      <c r="BU114" s="972"/>
      <c r="BV114" s="972">
        <v>1529930</v>
      </c>
      <c r="BW114" s="972"/>
      <c r="BX114" s="972"/>
      <c r="BY114" s="972"/>
      <c r="BZ114" s="972"/>
      <c r="CA114" s="972">
        <v>1601113</v>
      </c>
      <c r="CB114" s="972"/>
      <c r="CC114" s="972"/>
      <c r="CD114" s="972"/>
      <c r="CE114" s="972"/>
      <c r="CF114" s="966">
        <v>33.6</v>
      </c>
      <c r="CG114" s="967"/>
      <c r="CH114" s="967"/>
      <c r="CI114" s="967"/>
      <c r="CJ114" s="967"/>
      <c r="CK114" s="997"/>
      <c r="CL114" s="998"/>
      <c r="CM114" s="968" t="s">
        <v>451</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129</v>
      </c>
      <c r="DH114" s="1011"/>
      <c r="DI114" s="1011"/>
      <c r="DJ114" s="1011"/>
      <c r="DK114" s="1012"/>
      <c r="DL114" s="1013" t="s">
        <v>403</v>
      </c>
      <c r="DM114" s="1011"/>
      <c r="DN114" s="1011"/>
      <c r="DO114" s="1011"/>
      <c r="DP114" s="1012"/>
      <c r="DQ114" s="1013" t="s">
        <v>403</v>
      </c>
      <c r="DR114" s="1011"/>
      <c r="DS114" s="1011"/>
      <c r="DT114" s="1011"/>
      <c r="DU114" s="1012"/>
      <c r="DV114" s="1014" t="s">
        <v>440</v>
      </c>
      <c r="DW114" s="1015"/>
      <c r="DX114" s="1015"/>
      <c r="DY114" s="1015"/>
      <c r="DZ114" s="1016"/>
    </row>
    <row r="115" spans="1:130" s="246" customFormat="1" ht="26.25" customHeight="1" x14ac:dyDescent="0.15">
      <c r="A115" s="1006"/>
      <c r="B115" s="1007"/>
      <c r="C115" s="1002" t="s">
        <v>452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2155</v>
      </c>
      <c r="AB115" s="986"/>
      <c r="AC115" s="986"/>
      <c r="AD115" s="986"/>
      <c r="AE115" s="987"/>
      <c r="AF115" s="988">
        <v>1645</v>
      </c>
      <c r="AG115" s="986"/>
      <c r="AH115" s="986"/>
      <c r="AI115" s="986"/>
      <c r="AJ115" s="987"/>
      <c r="AK115" s="988">
        <v>1257</v>
      </c>
      <c r="AL115" s="986"/>
      <c r="AM115" s="986"/>
      <c r="AN115" s="986"/>
      <c r="AO115" s="987"/>
      <c r="AP115" s="989">
        <v>0</v>
      </c>
      <c r="AQ115" s="990"/>
      <c r="AR115" s="990"/>
      <c r="AS115" s="990"/>
      <c r="AT115" s="991"/>
      <c r="AU115" s="952"/>
      <c r="AV115" s="953"/>
      <c r="AW115" s="953"/>
      <c r="AX115" s="953"/>
      <c r="AY115" s="953"/>
      <c r="AZ115" s="1001" t="s">
        <v>453</v>
      </c>
      <c r="BA115" s="1002"/>
      <c r="BB115" s="1002"/>
      <c r="BC115" s="1002"/>
      <c r="BD115" s="1002"/>
      <c r="BE115" s="1002"/>
      <c r="BF115" s="1002"/>
      <c r="BG115" s="1002"/>
      <c r="BH115" s="1002"/>
      <c r="BI115" s="1002"/>
      <c r="BJ115" s="1002"/>
      <c r="BK115" s="1002"/>
      <c r="BL115" s="1002"/>
      <c r="BM115" s="1002"/>
      <c r="BN115" s="1002"/>
      <c r="BO115" s="1002"/>
      <c r="BP115" s="1003"/>
      <c r="BQ115" s="971">
        <v>124236</v>
      </c>
      <c r="BR115" s="972"/>
      <c r="BS115" s="972"/>
      <c r="BT115" s="972"/>
      <c r="BU115" s="972"/>
      <c r="BV115" s="972" t="s">
        <v>403</v>
      </c>
      <c r="BW115" s="972"/>
      <c r="BX115" s="972"/>
      <c r="BY115" s="972"/>
      <c r="BZ115" s="972"/>
      <c r="CA115" s="972" t="s">
        <v>438</v>
      </c>
      <c r="CB115" s="972"/>
      <c r="CC115" s="972"/>
      <c r="CD115" s="972"/>
      <c r="CE115" s="972"/>
      <c r="CF115" s="966" t="s">
        <v>385</v>
      </c>
      <c r="CG115" s="967"/>
      <c r="CH115" s="967"/>
      <c r="CI115" s="967"/>
      <c r="CJ115" s="967"/>
      <c r="CK115" s="997"/>
      <c r="CL115" s="998"/>
      <c r="CM115" s="1001" t="s">
        <v>454</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403</v>
      </c>
      <c r="DH115" s="1011"/>
      <c r="DI115" s="1011"/>
      <c r="DJ115" s="1011"/>
      <c r="DK115" s="1012"/>
      <c r="DL115" s="1013" t="s">
        <v>403</v>
      </c>
      <c r="DM115" s="1011"/>
      <c r="DN115" s="1011"/>
      <c r="DO115" s="1011"/>
      <c r="DP115" s="1012"/>
      <c r="DQ115" s="1013" t="s">
        <v>403</v>
      </c>
      <c r="DR115" s="1011"/>
      <c r="DS115" s="1011"/>
      <c r="DT115" s="1011"/>
      <c r="DU115" s="1012"/>
      <c r="DV115" s="1014" t="s">
        <v>129</v>
      </c>
      <c r="DW115" s="1015"/>
      <c r="DX115" s="1015"/>
      <c r="DY115" s="1015"/>
      <c r="DZ115" s="1016"/>
    </row>
    <row r="116" spans="1:130" s="246" customFormat="1" ht="26.25" customHeight="1" x14ac:dyDescent="0.15">
      <c r="A116" s="1008"/>
      <c r="B116" s="1009"/>
      <c r="C116" s="1017" t="s">
        <v>455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391</v>
      </c>
      <c r="AB116" s="1011"/>
      <c r="AC116" s="1011"/>
      <c r="AD116" s="1011"/>
      <c r="AE116" s="1012"/>
      <c r="AF116" s="1013" t="s">
        <v>440</v>
      </c>
      <c r="AG116" s="1011"/>
      <c r="AH116" s="1011"/>
      <c r="AI116" s="1011"/>
      <c r="AJ116" s="1012"/>
      <c r="AK116" s="1013" t="s">
        <v>391</v>
      </c>
      <c r="AL116" s="1011"/>
      <c r="AM116" s="1011"/>
      <c r="AN116" s="1011"/>
      <c r="AO116" s="1012"/>
      <c r="AP116" s="1014" t="s">
        <v>403</v>
      </c>
      <c r="AQ116" s="1015"/>
      <c r="AR116" s="1015"/>
      <c r="AS116" s="1015"/>
      <c r="AT116" s="1016"/>
      <c r="AU116" s="952"/>
      <c r="AV116" s="953"/>
      <c r="AW116" s="953"/>
      <c r="AX116" s="953"/>
      <c r="AY116" s="953"/>
      <c r="AZ116" s="1019" t="s">
        <v>456</v>
      </c>
      <c r="BA116" s="1020"/>
      <c r="BB116" s="1020"/>
      <c r="BC116" s="1020"/>
      <c r="BD116" s="1020"/>
      <c r="BE116" s="1020"/>
      <c r="BF116" s="1020"/>
      <c r="BG116" s="1020"/>
      <c r="BH116" s="1020"/>
      <c r="BI116" s="1020"/>
      <c r="BJ116" s="1020"/>
      <c r="BK116" s="1020"/>
      <c r="BL116" s="1020"/>
      <c r="BM116" s="1020"/>
      <c r="BN116" s="1020"/>
      <c r="BO116" s="1020"/>
      <c r="BP116" s="1021"/>
      <c r="BQ116" s="971" t="s">
        <v>438</v>
      </c>
      <c r="BR116" s="972"/>
      <c r="BS116" s="972"/>
      <c r="BT116" s="972"/>
      <c r="BU116" s="972"/>
      <c r="BV116" s="972" t="s">
        <v>438</v>
      </c>
      <c r="BW116" s="972"/>
      <c r="BX116" s="972"/>
      <c r="BY116" s="972"/>
      <c r="BZ116" s="972"/>
      <c r="CA116" s="972" t="s">
        <v>129</v>
      </c>
      <c r="CB116" s="972"/>
      <c r="CC116" s="972"/>
      <c r="CD116" s="972"/>
      <c r="CE116" s="972"/>
      <c r="CF116" s="966" t="s">
        <v>129</v>
      </c>
      <c r="CG116" s="967"/>
      <c r="CH116" s="967"/>
      <c r="CI116" s="967"/>
      <c r="CJ116" s="967"/>
      <c r="CK116" s="997"/>
      <c r="CL116" s="998"/>
      <c r="CM116" s="968" t="s">
        <v>457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385</v>
      </c>
      <c r="DH116" s="1011"/>
      <c r="DI116" s="1011"/>
      <c r="DJ116" s="1011"/>
      <c r="DK116" s="1012"/>
      <c r="DL116" s="1013" t="s">
        <v>403</v>
      </c>
      <c r="DM116" s="1011"/>
      <c r="DN116" s="1011"/>
      <c r="DO116" s="1011"/>
      <c r="DP116" s="1012"/>
      <c r="DQ116" s="1013" t="s">
        <v>403</v>
      </c>
      <c r="DR116" s="1011"/>
      <c r="DS116" s="1011"/>
      <c r="DT116" s="1011"/>
      <c r="DU116" s="1012"/>
      <c r="DV116" s="1014" t="s">
        <v>403</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458</v>
      </c>
      <c r="Z117" s="938"/>
      <c r="AA117" s="1028">
        <v>1745833</v>
      </c>
      <c r="AB117" s="1029"/>
      <c r="AC117" s="1029"/>
      <c r="AD117" s="1029"/>
      <c r="AE117" s="1030"/>
      <c r="AF117" s="1031">
        <v>1756907</v>
      </c>
      <c r="AG117" s="1029"/>
      <c r="AH117" s="1029"/>
      <c r="AI117" s="1029"/>
      <c r="AJ117" s="1030"/>
      <c r="AK117" s="1031">
        <v>1805432</v>
      </c>
      <c r="AL117" s="1029"/>
      <c r="AM117" s="1029"/>
      <c r="AN117" s="1029"/>
      <c r="AO117" s="1030"/>
      <c r="AP117" s="1032"/>
      <c r="AQ117" s="1033"/>
      <c r="AR117" s="1033"/>
      <c r="AS117" s="1033"/>
      <c r="AT117" s="1034"/>
      <c r="AU117" s="952"/>
      <c r="AV117" s="953"/>
      <c r="AW117" s="953"/>
      <c r="AX117" s="953"/>
      <c r="AY117" s="953"/>
      <c r="AZ117" s="1019" t="s">
        <v>459</v>
      </c>
      <c r="BA117" s="1020"/>
      <c r="BB117" s="1020"/>
      <c r="BC117" s="1020"/>
      <c r="BD117" s="1020"/>
      <c r="BE117" s="1020"/>
      <c r="BF117" s="1020"/>
      <c r="BG117" s="1020"/>
      <c r="BH117" s="1020"/>
      <c r="BI117" s="1020"/>
      <c r="BJ117" s="1020"/>
      <c r="BK117" s="1020"/>
      <c r="BL117" s="1020"/>
      <c r="BM117" s="1020"/>
      <c r="BN117" s="1020"/>
      <c r="BO117" s="1020"/>
      <c r="BP117" s="1021"/>
      <c r="BQ117" s="971" t="s">
        <v>129</v>
      </c>
      <c r="BR117" s="972"/>
      <c r="BS117" s="972"/>
      <c r="BT117" s="972"/>
      <c r="BU117" s="972"/>
      <c r="BV117" s="972" t="s">
        <v>129</v>
      </c>
      <c r="BW117" s="972"/>
      <c r="BX117" s="972"/>
      <c r="BY117" s="972"/>
      <c r="BZ117" s="972"/>
      <c r="CA117" s="972" t="s">
        <v>403</v>
      </c>
      <c r="CB117" s="972"/>
      <c r="CC117" s="972"/>
      <c r="CD117" s="972"/>
      <c r="CE117" s="972"/>
      <c r="CF117" s="966" t="s">
        <v>385</v>
      </c>
      <c r="CG117" s="967"/>
      <c r="CH117" s="967"/>
      <c r="CI117" s="967"/>
      <c r="CJ117" s="967"/>
      <c r="CK117" s="997"/>
      <c r="CL117" s="998"/>
      <c r="CM117" s="968" t="s">
        <v>460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403</v>
      </c>
      <c r="DH117" s="1011"/>
      <c r="DI117" s="1011"/>
      <c r="DJ117" s="1011"/>
      <c r="DK117" s="1012"/>
      <c r="DL117" s="1013" t="s">
        <v>385</v>
      </c>
      <c r="DM117" s="1011"/>
      <c r="DN117" s="1011"/>
      <c r="DO117" s="1011"/>
      <c r="DP117" s="1012"/>
      <c r="DQ117" s="1013" t="s">
        <v>129</v>
      </c>
      <c r="DR117" s="1011"/>
      <c r="DS117" s="1011"/>
      <c r="DT117" s="1011"/>
      <c r="DU117" s="1012"/>
      <c r="DV117" s="1014" t="s">
        <v>385</v>
      </c>
      <c r="DW117" s="1015"/>
      <c r="DX117" s="1015"/>
      <c r="DY117" s="1015"/>
      <c r="DZ117" s="1016"/>
    </row>
    <row r="118" spans="1:130" s="246" customFormat="1" ht="26.25" customHeight="1" x14ac:dyDescent="0.15">
      <c r="A118" s="956" t="s">
        <v>432</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430</v>
      </c>
      <c r="AB118" s="937"/>
      <c r="AC118" s="937"/>
      <c r="AD118" s="937"/>
      <c r="AE118" s="938"/>
      <c r="AF118" s="936" t="s">
        <v>303</v>
      </c>
      <c r="AG118" s="937"/>
      <c r="AH118" s="937"/>
      <c r="AI118" s="937"/>
      <c r="AJ118" s="938"/>
      <c r="AK118" s="936" t="s">
        <v>302</v>
      </c>
      <c r="AL118" s="937"/>
      <c r="AM118" s="937"/>
      <c r="AN118" s="937"/>
      <c r="AO118" s="938"/>
      <c r="AP118" s="1023" t="s">
        <v>431</v>
      </c>
      <c r="AQ118" s="1024"/>
      <c r="AR118" s="1024"/>
      <c r="AS118" s="1024"/>
      <c r="AT118" s="1025"/>
      <c r="AU118" s="952"/>
      <c r="AV118" s="953"/>
      <c r="AW118" s="953"/>
      <c r="AX118" s="953"/>
      <c r="AY118" s="953"/>
      <c r="AZ118" s="1026" t="s">
        <v>461</v>
      </c>
      <c r="BA118" s="1017"/>
      <c r="BB118" s="1017"/>
      <c r="BC118" s="1017"/>
      <c r="BD118" s="1017"/>
      <c r="BE118" s="1017"/>
      <c r="BF118" s="1017"/>
      <c r="BG118" s="1017"/>
      <c r="BH118" s="1017"/>
      <c r="BI118" s="1017"/>
      <c r="BJ118" s="1017"/>
      <c r="BK118" s="1017"/>
      <c r="BL118" s="1017"/>
      <c r="BM118" s="1017"/>
      <c r="BN118" s="1017"/>
      <c r="BO118" s="1017"/>
      <c r="BP118" s="1018"/>
      <c r="BQ118" s="1049" t="s">
        <v>129</v>
      </c>
      <c r="BR118" s="1050"/>
      <c r="BS118" s="1050"/>
      <c r="BT118" s="1050"/>
      <c r="BU118" s="1050"/>
      <c r="BV118" s="1050" t="s">
        <v>403</v>
      </c>
      <c r="BW118" s="1050"/>
      <c r="BX118" s="1050"/>
      <c r="BY118" s="1050"/>
      <c r="BZ118" s="1050"/>
      <c r="CA118" s="1050" t="s">
        <v>385</v>
      </c>
      <c r="CB118" s="1050"/>
      <c r="CC118" s="1050"/>
      <c r="CD118" s="1050"/>
      <c r="CE118" s="1050"/>
      <c r="CF118" s="966" t="s">
        <v>391</v>
      </c>
      <c r="CG118" s="967"/>
      <c r="CH118" s="967"/>
      <c r="CI118" s="967"/>
      <c r="CJ118" s="967"/>
      <c r="CK118" s="997"/>
      <c r="CL118" s="998"/>
      <c r="CM118" s="968" t="s">
        <v>462</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391</v>
      </c>
      <c r="DH118" s="1011"/>
      <c r="DI118" s="1011"/>
      <c r="DJ118" s="1011"/>
      <c r="DK118" s="1012"/>
      <c r="DL118" s="1013" t="s">
        <v>129</v>
      </c>
      <c r="DM118" s="1011"/>
      <c r="DN118" s="1011"/>
      <c r="DO118" s="1011"/>
      <c r="DP118" s="1012"/>
      <c r="DQ118" s="1013" t="s">
        <v>391</v>
      </c>
      <c r="DR118" s="1011"/>
      <c r="DS118" s="1011"/>
      <c r="DT118" s="1011"/>
      <c r="DU118" s="1012"/>
      <c r="DV118" s="1014" t="s">
        <v>129</v>
      </c>
      <c r="DW118" s="1015"/>
      <c r="DX118" s="1015"/>
      <c r="DY118" s="1015"/>
      <c r="DZ118" s="1016"/>
    </row>
    <row r="119" spans="1:130" s="246" customFormat="1" ht="26.25" customHeight="1" x14ac:dyDescent="0.15">
      <c r="A119" s="1110" t="s">
        <v>435</v>
      </c>
      <c r="B119" s="996"/>
      <c r="C119" s="975" t="s">
        <v>436</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385</v>
      </c>
      <c r="AB119" s="944"/>
      <c r="AC119" s="944"/>
      <c r="AD119" s="944"/>
      <c r="AE119" s="945"/>
      <c r="AF119" s="946" t="s">
        <v>391</v>
      </c>
      <c r="AG119" s="944"/>
      <c r="AH119" s="944"/>
      <c r="AI119" s="944"/>
      <c r="AJ119" s="945"/>
      <c r="AK119" s="946" t="s">
        <v>391</v>
      </c>
      <c r="AL119" s="944"/>
      <c r="AM119" s="944"/>
      <c r="AN119" s="944"/>
      <c r="AO119" s="945"/>
      <c r="AP119" s="947" t="s">
        <v>391</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463</v>
      </c>
      <c r="BP119" s="1058"/>
      <c r="BQ119" s="1049">
        <v>19193961</v>
      </c>
      <c r="BR119" s="1050"/>
      <c r="BS119" s="1050"/>
      <c r="BT119" s="1050"/>
      <c r="BU119" s="1050"/>
      <c r="BV119" s="1050">
        <v>19128872</v>
      </c>
      <c r="BW119" s="1050"/>
      <c r="BX119" s="1050"/>
      <c r="BY119" s="1050"/>
      <c r="BZ119" s="1050"/>
      <c r="CA119" s="1050">
        <v>19133598</v>
      </c>
      <c r="CB119" s="1050"/>
      <c r="CC119" s="1050"/>
      <c r="CD119" s="1050"/>
      <c r="CE119" s="1050"/>
      <c r="CF119" s="1051"/>
      <c r="CG119" s="1052"/>
      <c r="CH119" s="1052"/>
      <c r="CI119" s="1052"/>
      <c r="CJ119" s="1053"/>
      <c r="CK119" s="999"/>
      <c r="CL119" s="1000"/>
      <c r="CM119" s="1054" t="s">
        <v>464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385</v>
      </c>
      <c r="DH119" s="1036"/>
      <c r="DI119" s="1036"/>
      <c r="DJ119" s="1036"/>
      <c r="DK119" s="1037"/>
      <c r="DL119" s="1035" t="s">
        <v>403</v>
      </c>
      <c r="DM119" s="1036"/>
      <c r="DN119" s="1036"/>
      <c r="DO119" s="1036"/>
      <c r="DP119" s="1037"/>
      <c r="DQ119" s="1035" t="s">
        <v>391</v>
      </c>
      <c r="DR119" s="1036"/>
      <c r="DS119" s="1036"/>
      <c r="DT119" s="1036"/>
      <c r="DU119" s="1037"/>
      <c r="DV119" s="1038" t="s">
        <v>403</v>
      </c>
      <c r="DW119" s="1039"/>
      <c r="DX119" s="1039"/>
      <c r="DY119" s="1039"/>
      <c r="DZ119" s="1040"/>
    </row>
    <row r="120" spans="1:130" s="246" customFormat="1" ht="26.25" customHeight="1" x14ac:dyDescent="0.15">
      <c r="A120" s="1111"/>
      <c r="B120" s="998"/>
      <c r="C120" s="968" t="s">
        <v>441</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129</v>
      </c>
      <c r="AB120" s="1011"/>
      <c r="AC120" s="1011"/>
      <c r="AD120" s="1011"/>
      <c r="AE120" s="1012"/>
      <c r="AF120" s="1013" t="s">
        <v>385</v>
      </c>
      <c r="AG120" s="1011"/>
      <c r="AH120" s="1011"/>
      <c r="AI120" s="1011"/>
      <c r="AJ120" s="1012"/>
      <c r="AK120" s="1013" t="s">
        <v>391</v>
      </c>
      <c r="AL120" s="1011"/>
      <c r="AM120" s="1011"/>
      <c r="AN120" s="1011"/>
      <c r="AO120" s="1012"/>
      <c r="AP120" s="1014" t="s">
        <v>385</v>
      </c>
      <c r="AQ120" s="1015"/>
      <c r="AR120" s="1015"/>
      <c r="AS120" s="1015"/>
      <c r="AT120" s="1016"/>
      <c r="AU120" s="1041" t="s">
        <v>465</v>
      </c>
      <c r="AV120" s="1042"/>
      <c r="AW120" s="1042"/>
      <c r="AX120" s="1042"/>
      <c r="AY120" s="1043"/>
      <c r="AZ120" s="992" t="s">
        <v>466</v>
      </c>
      <c r="BA120" s="941"/>
      <c r="BB120" s="941"/>
      <c r="BC120" s="941"/>
      <c r="BD120" s="941"/>
      <c r="BE120" s="941"/>
      <c r="BF120" s="941"/>
      <c r="BG120" s="941"/>
      <c r="BH120" s="941"/>
      <c r="BI120" s="941"/>
      <c r="BJ120" s="941"/>
      <c r="BK120" s="941"/>
      <c r="BL120" s="941"/>
      <c r="BM120" s="941"/>
      <c r="BN120" s="941"/>
      <c r="BO120" s="941"/>
      <c r="BP120" s="942"/>
      <c r="BQ120" s="978">
        <v>3313746</v>
      </c>
      <c r="BR120" s="979"/>
      <c r="BS120" s="979"/>
      <c r="BT120" s="979"/>
      <c r="BU120" s="979"/>
      <c r="BV120" s="979">
        <v>3288801</v>
      </c>
      <c r="BW120" s="979"/>
      <c r="BX120" s="979"/>
      <c r="BY120" s="979"/>
      <c r="BZ120" s="979"/>
      <c r="CA120" s="979">
        <v>2914159</v>
      </c>
      <c r="CB120" s="979"/>
      <c r="CC120" s="979"/>
      <c r="CD120" s="979"/>
      <c r="CE120" s="979"/>
      <c r="CF120" s="993">
        <v>61.2</v>
      </c>
      <c r="CG120" s="994"/>
      <c r="CH120" s="994"/>
      <c r="CI120" s="994"/>
      <c r="CJ120" s="994"/>
      <c r="CK120" s="1059" t="s">
        <v>467</v>
      </c>
      <c r="CL120" s="1060"/>
      <c r="CM120" s="1060"/>
      <c r="CN120" s="1060"/>
      <c r="CO120" s="1061"/>
      <c r="CP120" s="1067" t="s">
        <v>468</v>
      </c>
      <c r="CQ120" s="1068"/>
      <c r="CR120" s="1068"/>
      <c r="CS120" s="1068"/>
      <c r="CT120" s="1068"/>
      <c r="CU120" s="1068"/>
      <c r="CV120" s="1068"/>
      <c r="CW120" s="1068"/>
      <c r="CX120" s="1068"/>
      <c r="CY120" s="1068"/>
      <c r="CZ120" s="1068"/>
      <c r="DA120" s="1068"/>
      <c r="DB120" s="1068"/>
      <c r="DC120" s="1068"/>
      <c r="DD120" s="1068"/>
      <c r="DE120" s="1068"/>
      <c r="DF120" s="1069"/>
      <c r="DG120" s="978">
        <v>1430863</v>
      </c>
      <c r="DH120" s="979"/>
      <c r="DI120" s="979"/>
      <c r="DJ120" s="979"/>
      <c r="DK120" s="979"/>
      <c r="DL120" s="979">
        <v>1471197</v>
      </c>
      <c r="DM120" s="979"/>
      <c r="DN120" s="979"/>
      <c r="DO120" s="979"/>
      <c r="DP120" s="979"/>
      <c r="DQ120" s="979">
        <v>1412066</v>
      </c>
      <c r="DR120" s="979"/>
      <c r="DS120" s="979"/>
      <c r="DT120" s="979"/>
      <c r="DU120" s="979"/>
      <c r="DV120" s="980">
        <v>29.7</v>
      </c>
      <c r="DW120" s="980"/>
      <c r="DX120" s="980"/>
      <c r="DY120" s="980"/>
      <c r="DZ120" s="981"/>
    </row>
    <row r="121" spans="1:130" s="246" customFormat="1" ht="26.25" customHeight="1" x14ac:dyDescent="0.15">
      <c r="A121" s="1111"/>
      <c r="B121" s="998"/>
      <c r="C121" s="1019" t="s">
        <v>469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438</v>
      </c>
      <c r="AB121" s="1011"/>
      <c r="AC121" s="1011"/>
      <c r="AD121" s="1011"/>
      <c r="AE121" s="1012"/>
      <c r="AF121" s="1013" t="s">
        <v>403</v>
      </c>
      <c r="AG121" s="1011"/>
      <c r="AH121" s="1011"/>
      <c r="AI121" s="1011"/>
      <c r="AJ121" s="1012"/>
      <c r="AK121" s="1013" t="s">
        <v>385</v>
      </c>
      <c r="AL121" s="1011"/>
      <c r="AM121" s="1011"/>
      <c r="AN121" s="1011"/>
      <c r="AO121" s="1012"/>
      <c r="AP121" s="1014" t="s">
        <v>385</v>
      </c>
      <c r="AQ121" s="1015"/>
      <c r="AR121" s="1015"/>
      <c r="AS121" s="1015"/>
      <c r="AT121" s="1016"/>
      <c r="AU121" s="1044"/>
      <c r="AV121" s="1045"/>
      <c r="AW121" s="1045"/>
      <c r="AX121" s="1045"/>
      <c r="AY121" s="1046"/>
      <c r="AZ121" s="1001" t="s">
        <v>470</v>
      </c>
      <c r="BA121" s="1002"/>
      <c r="BB121" s="1002"/>
      <c r="BC121" s="1002"/>
      <c r="BD121" s="1002"/>
      <c r="BE121" s="1002"/>
      <c r="BF121" s="1002"/>
      <c r="BG121" s="1002"/>
      <c r="BH121" s="1002"/>
      <c r="BI121" s="1002"/>
      <c r="BJ121" s="1002"/>
      <c r="BK121" s="1002"/>
      <c r="BL121" s="1002"/>
      <c r="BM121" s="1002"/>
      <c r="BN121" s="1002"/>
      <c r="BO121" s="1002"/>
      <c r="BP121" s="1003"/>
      <c r="BQ121" s="971">
        <v>544162</v>
      </c>
      <c r="BR121" s="972"/>
      <c r="BS121" s="972"/>
      <c r="BT121" s="972"/>
      <c r="BU121" s="972"/>
      <c r="BV121" s="972">
        <v>477721</v>
      </c>
      <c r="BW121" s="972"/>
      <c r="BX121" s="972"/>
      <c r="BY121" s="972"/>
      <c r="BZ121" s="972"/>
      <c r="CA121" s="972">
        <v>440345</v>
      </c>
      <c r="CB121" s="972"/>
      <c r="CC121" s="972"/>
      <c r="CD121" s="972"/>
      <c r="CE121" s="972"/>
      <c r="CF121" s="966">
        <v>9.3000000000000007</v>
      </c>
      <c r="CG121" s="967"/>
      <c r="CH121" s="967"/>
      <c r="CI121" s="967"/>
      <c r="CJ121" s="967"/>
      <c r="CK121" s="1062"/>
      <c r="CL121" s="1063"/>
      <c r="CM121" s="1063"/>
      <c r="CN121" s="1063"/>
      <c r="CO121" s="1064"/>
      <c r="CP121" s="1072" t="s">
        <v>471</v>
      </c>
      <c r="CQ121" s="1073"/>
      <c r="CR121" s="1073"/>
      <c r="CS121" s="1073"/>
      <c r="CT121" s="1073"/>
      <c r="CU121" s="1073"/>
      <c r="CV121" s="1073"/>
      <c r="CW121" s="1073"/>
      <c r="CX121" s="1073"/>
      <c r="CY121" s="1073"/>
      <c r="CZ121" s="1073"/>
      <c r="DA121" s="1073"/>
      <c r="DB121" s="1073"/>
      <c r="DC121" s="1073"/>
      <c r="DD121" s="1073"/>
      <c r="DE121" s="1073"/>
      <c r="DF121" s="1074"/>
      <c r="DG121" s="971">
        <v>778057</v>
      </c>
      <c r="DH121" s="972"/>
      <c r="DI121" s="972"/>
      <c r="DJ121" s="972"/>
      <c r="DK121" s="972"/>
      <c r="DL121" s="972">
        <v>707630</v>
      </c>
      <c r="DM121" s="972"/>
      <c r="DN121" s="972"/>
      <c r="DO121" s="972"/>
      <c r="DP121" s="972"/>
      <c r="DQ121" s="972">
        <v>639679</v>
      </c>
      <c r="DR121" s="972"/>
      <c r="DS121" s="972"/>
      <c r="DT121" s="972"/>
      <c r="DU121" s="972"/>
      <c r="DV121" s="973">
        <v>13.4</v>
      </c>
      <c r="DW121" s="973"/>
      <c r="DX121" s="973"/>
      <c r="DY121" s="973"/>
      <c r="DZ121" s="974"/>
    </row>
    <row r="122" spans="1:130" s="246" customFormat="1" ht="26.25" customHeight="1" x14ac:dyDescent="0.15">
      <c r="A122" s="1111"/>
      <c r="B122" s="998"/>
      <c r="C122" s="968" t="s">
        <v>451</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385</v>
      </c>
      <c r="AB122" s="1011"/>
      <c r="AC122" s="1011"/>
      <c r="AD122" s="1011"/>
      <c r="AE122" s="1012"/>
      <c r="AF122" s="1013" t="s">
        <v>403</v>
      </c>
      <c r="AG122" s="1011"/>
      <c r="AH122" s="1011"/>
      <c r="AI122" s="1011"/>
      <c r="AJ122" s="1012"/>
      <c r="AK122" s="1013" t="s">
        <v>438</v>
      </c>
      <c r="AL122" s="1011"/>
      <c r="AM122" s="1011"/>
      <c r="AN122" s="1011"/>
      <c r="AO122" s="1012"/>
      <c r="AP122" s="1014" t="s">
        <v>385</v>
      </c>
      <c r="AQ122" s="1015"/>
      <c r="AR122" s="1015"/>
      <c r="AS122" s="1015"/>
      <c r="AT122" s="1016"/>
      <c r="AU122" s="1044"/>
      <c r="AV122" s="1045"/>
      <c r="AW122" s="1045"/>
      <c r="AX122" s="1045"/>
      <c r="AY122" s="1046"/>
      <c r="AZ122" s="1026" t="s">
        <v>472</v>
      </c>
      <c r="BA122" s="1017"/>
      <c r="BB122" s="1017"/>
      <c r="BC122" s="1017"/>
      <c r="BD122" s="1017"/>
      <c r="BE122" s="1017"/>
      <c r="BF122" s="1017"/>
      <c r="BG122" s="1017"/>
      <c r="BH122" s="1017"/>
      <c r="BI122" s="1017"/>
      <c r="BJ122" s="1017"/>
      <c r="BK122" s="1017"/>
      <c r="BL122" s="1017"/>
      <c r="BM122" s="1017"/>
      <c r="BN122" s="1017"/>
      <c r="BO122" s="1017"/>
      <c r="BP122" s="1018"/>
      <c r="BQ122" s="1049">
        <v>12131931</v>
      </c>
      <c r="BR122" s="1050"/>
      <c r="BS122" s="1050"/>
      <c r="BT122" s="1050"/>
      <c r="BU122" s="1050"/>
      <c r="BV122" s="1050">
        <v>12025556</v>
      </c>
      <c r="BW122" s="1050"/>
      <c r="BX122" s="1050"/>
      <c r="BY122" s="1050"/>
      <c r="BZ122" s="1050"/>
      <c r="CA122" s="1050">
        <v>12006399</v>
      </c>
      <c r="CB122" s="1050"/>
      <c r="CC122" s="1050"/>
      <c r="CD122" s="1050"/>
      <c r="CE122" s="1050"/>
      <c r="CF122" s="1070">
        <v>252.3</v>
      </c>
      <c r="CG122" s="1071"/>
      <c r="CH122" s="1071"/>
      <c r="CI122" s="1071"/>
      <c r="CJ122" s="1071"/>
      <c r="CK122" s="1062"/>
      <c r="CL122" s="1063"/>
      <c r="CM122" s="1063"/>
      <c r="CN122" s="1063"/>
      <c r="CO122" s="1064"/>
      <c r="CP122" s="1072" t="s">
        <v>473</v>
      </c>
      <c r="CQ122" s="1073"/>
      <c r="CR122" s="1073"/>
      <c r="CS122" s="1073"/>
      <c r="CT122" s="1073"/>
      <c r="CU122" s="1073"/>
      <c r="CV122" s="1073"/>
      <c r="CW122" s="1073"/>
      <c r="CX122" s="1073"/>
      <c r="CY122" s="1073"/>
      <c r="CZ122" s="1073"/>
      <c r="DA122" s="1073"/>
      <c r="DB122" s="1073"/>
      <c r="DC122" s="1073"/>
      <c r="DD122" s="1073"/>
      <c r="DE122" s="1073"/>
      <c r="DF122" s="1074"/>
      <c r="DG122" s="971">
        <v>208040</v>
      </c>
      <c r="DH122" s="972"/>
      <c r="DI122" s="972"/>
      <c r="DJ122" s="972"/>
      <c r="DK122" s="972"/>
      <c r="DL122" s="972">
        <v>196334</v>
      </c>
      <c r="DM122" s="972"/>
      <c r="DN122" s="972"/>
      <c r="DO122" s="972"/>
      <c r="DP122" s="972"/>
      <c r="DQ122" s="972">
        <v>194680</v>
      </c>
      <c r="DR122" s="972"/>
      <c r="DS122" s="972"/>
      <c r="DT122" s="972"/>
      <c r="DU122" s="972"/>
      <c r="DV122" s="973">
        <v>4.0999999999999996</v>
      </c>
      <c r="DW122" s="973"/>
      <c r="DX122" s="973"/>
      <c r="DY122" s="973"/>
      <c r="DZ122" s="974"/>
    </row>
    <row r="123" spans="1:130" s="246" customFormat="1" ht="26.25" customHeight="1" x14ac:dyDescent="0.15">
      <c r="A123" s="1111"/>
      <c r="B123" s="998"/>
      <c r="C123" s="968" t="s">
        <v>457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129</v>
      </c>
      <c r="AB123" s="1011"/>
      <c r="AC123" s="1011"/>
      <c r="AD123" s="1011"/>
      <c r="AE123" s="1012"/>
      <c r="AF123" s="1013" t="s">
        <v>385</v>
      </c>
      <c r="AG123" s="1011"/>
      <c r="AH123" s="1011"/>
      <c r="AI123" s="1011"/>
      <c r="AJ123" s="1012"/>
      <c r="AK123" s="1013" t="s">
        <v>403</v>
      </c>
      <c r="AL123" s="1011"/>
      <c r="AM123" s="1011"/>
      <c r="AN123" s="1011"/>
      <c r="AO123" s="1012"/>
      <c r="AP123" s="1014" t="s">
        <v>385</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474</v>
      </c>
      <c r="BP123" s="1058"/>
      <c r="BQ123" s="1117">
        <v>15989839</v>
      </c>
      <c r="BR123" s="1118"/>
      <c r="BS123" s="1118"/>
      <c r="BT123" s="1118"/>
      <c r="BU123" s="1118"/>
      <c r="BV123" s="1118">
        <v>15792078</v>
      </c>
      <c r="BW123" s="1118"/>
      <c r="BX123" s="1118"/>
      <c r="BY123" s="1118"/>
      <c r="BZ123" s="1118"/>
      <c r="CA123" s="1118">
        <v>15360903</v>
      </c>
      <c r="CB123" s="1118"/>
      <c r="CC123" s="1118"/>
      <c r="CD123" s="1118"/>
      <c r="CE123" s="1118"/>
      <c r="CF123" s="1051"/>
      <c r="CG123" s="1052"/>
      <c r="CH123" s="1052"/>
      <c r="CI123" s="1052"/>
      <c r="CJ123" s="1053"/>
      <c r="CK123" s="1062"/>
      <c r="CL123" s="1063"/>
      <c r="CM123" s="1063"/>
      <c r="CN123" s="1063"/>
      <c r="CO123" s="1064"/>
      <c r="CP123" s="1072" t="s">
        <v>475</v>
      </c>
      <c r="CQ123" s="1073"/>
      <c r="CR123" s="1073"/>
      <c r="CS123" s="1073"/>
      <c r="CT123" s="1073"/>
      <c r="CU123" s="1073"/>
      <c r="CV123" s="1073"/>
      <c r="CW123" s="1073"/>
      <c r="CX123" s="1073"/>
      <c r="CY123" s="1073"/>
      <c r="CZ123" s="1073"/>
      <c r="DA123" s="1073"/>
      <c r="DB123" s="1073"/>
      <c r="DC123" s="1073"/>
      <c r="DD123" s="1073"/>
      <c r="DE123" s="1073"/>
      <c r="DF123" s="1074"/>
      <c r="DG123" s="1010">
        <v>198976</v>
      </c>
      <c r="DH123" s="1011"/>
      <c r="DI123" s="1011"/>
      <c r="DJ123" s="1011"/>
      <c r="DK123" s="1012"/>
      <c r="DL123" s="1013">
        <v>188155</v>
      </c>
      <c r="DM123" s="1011"/>
      <c r="DN123" s="1011"/>
      <c r="DO123" s="1011"/>
      <c r="DP123" s="1012"/>
      <c r="DQ123" s="1013">
        <v>193216</v>
      </c>
      <c r="DR123" s="1011"/>
      <c r="DS123" s="1011"/>
      <c r="DT123" s="1011"/>
      <c r="DU123" s="1012"/>
      <c r="DV123" s="1014">
        <v>4.0999999999999996</v>
      </c>
      <c r="DW123" s="1015"/>
      <c r="DX123" s="1015"/>
      <c r="DY123" s="1015"/>
      <c r="DZ123" s="1016"/>
    </row>
    <row r="124" spans="1:130" s="246" customFormat="1" ht="26.25" customHeight="1" thickBot="1" x14ac:dyDescent="0.2">
      <c r="A124" s="1111"/>
      <c r="B124" s="998"/>
      <c r="C124" s="968" t="s">
        <v>460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129</v>
      </c>
      <c r="AB124" s="1011"/>
      <c r="AC124" s="1011"/>
      <c r="AD124" s="1011"/>
      <c r="AE124" s="1012"/>
      <c r="AF124" s="1013" t="s">
        <v>129</v>
      </c>
      <c r="AG124" s="1011"/>
      <c r="AH124" s="1011"/>
      <c r="AI124" s="1011"/>
      <c r="AJ124" s="1012"/>
      <c r="AK124" s="1013" t="s">
        <v>129</v>
      </c>
      <c r="AL124" s="1011"/>
      <c r="AM124" s="1011"/>
      <c r="AN124" s="1011"/>
      <c r="AO124" s="1012"/>
      <c r="AP124" s="1014" t="s">
        <v>391</v>
      </c>
      <c r="AQ124" s="1015"/>
      <c r="AR124" s="1015"/>
      <c r="AS124" s="1015"/>
      <c r="AT124" s="1016"/>
      <c r="AU124" s="1113" t="s">
        <v>476</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66.099999999999994</v>
      </c>
      <c r="BR124" s="1080"/>
      <c r="BS124" s="1080"/>
      <c r="BT124" s="1080"/>
      <c r="BU124" s="1080"/>
      <c r="BV124" s="1080">
        <v>69.2</v>
      </c>
      <c r="BW124" s="1080"/>
      <c r="BX124" s="1080"/>
      <c r="BY124" s="1080"/>
      <c r="BZ124" s="1080"/>
      <c r="CA124" s="1080">
        <v>79.2</v>
      </c>
      <c r="CB124" s="1080"/>
      <c r="CC124" s="1080"/>
      <c r="CD124" s="1080"/>
      <c r="CE124" s="1080"/>
      <c r="CF124" s="1081"/>
      <c r="CG124" s="1082"/>
      <c r="CH124" s="1082"/>
      <c r="CI124" s="1082"/>
      <c r="CJ124" s="1083"/>
      <c r="CK124" s="1065"/>
      <c r="CL124" s="1065"/>
      <c r="CM124" s="1065"/>
      <c r="CN124" s="1065"/>
      <c r="CO124" s="1066"/>
      <c r="CP124" s="1072" t="s">
        <v>477</v>
      </c>
      <c r="CQ124" s="1073"/>
      <c r="CR124" s="1073"/>
      <c r="CS124" s="1073"/>
      <c r="CT124" s="1073"/>
      <c r="CU124" s="1073"/>
      <c r="CV124" s="1073"/>
      <c r="CW124" s="1073"/>
      <c r="CX124" s="1073"/>
      <c r="CY124" s="1073"/>
      <c r="CZ124" s="1073"/>
      <c r="DA124" s="1073"/>
      <c r="DB124" s="1073"/>
      <c r="DC124" s="1073"/>
      <c r="DD124" s="1073"/>
      <c r="DE124" s="1073"/>
      <c r="DF124" s="1074"/>
      <c r="DG124" s="1057" t="s">
        <v>438</v>
      </c>
      <c r="DH124" s="1036"/>
      <c r="DI124" s="1036"/>
      <c r="DJ124" s="1036"/>
      <c r="DK124" s="1037"/>
      <c r="DL124" s="1035" t="s">
        <v>129</v>
      </c>
      <c r="DM124" s="1036"/>
      <c r="DN124" s="1036"/>
      <c r="DO124" s="1036"/>
      <c r="DP124" s="1037"/>
      <c r="DQ124" s="1035" t="s">
        <v>129</v>
      </c>
      <c r="DR124" s="1036"/>
      <c r="DS124" s="1036"/>
      <c r="DT124" s="1036"/>
      <c r="DU124" s="1037"/>
      <c r="DV124" s="1038" t="s">
        <v>129</v>
      </c>
      <c r="DW124" s="1039"/>
      <c r="DX124" s="1039"/>
      <c r="DY124" s="1039"/>
      <c r="DZ124" s="1040"/>
    </row>
    <row r="125" spans="1:130" s="246" customFormat="1" ht="26.25" customHeight="1" x14ac:dyDescent="0.15">
      <c r="A125" s="1111"/>
      <c r="B125" s="998"/>
      <c r="C125" s="968" t="s">
        <v>462</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385</v>
      </c>
      <c r="AB125" s="1011"/>
      <c r="AC125" s="1011"/>
      <c r="AD125" s="1011"/>
      <c r="AE125" s="1012"/>
      <c r="AF125" s="1013" t="s">
        <v>438</v>
      </c>
      <c r="AG125" s="1011"/>
      <c r="AH125" s="1011"/>
      <c r="AI125" s="1011"/>
      <c r="AJ125" s="1012"/>
      <c r="AK125" s="1013" t="s">
        <v>385</v>
      </c>
      <c r="AL125" s="1011"/>
      <c r="AM125" s="1011"/>
      <c r="AN125" s="1011"/>
      <c r="AO125" s="1012"/>
      <c r="AP125" s="1014" t="s">
        <v>385</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478</v>
      </c>
      <c r="CL125" s="1060"/>
      <c r="CM125" s="1060"/>
      <c r="CN125" s="1060"/>
      <c r="CO125" s="1061"/>
      <c r="CP125" s="992" t="s">
        <v>479</v>
      </c>
      <c r="CQ125" s="941"/>
      <c r="CR125" s="941"/>
      <c r="CS125" s="941"/>
      <c r="CT125" s="941"/>
      <c r="CU125" s="941"/>
      <c r="CV125" s="941"/>
      <c r="CW125" s="941"/>
      <c r="CX125" s="941"/>
      <c r="CY125" s="941"/>
      <c r="CZ125" s="941"/>
      <c r="DA125" s="941"/>
      <c r="DB125" s="941"/>
      <c r="DC125" s="941"/>
      <c r="DD125" s="941"/>
      <c r="DE125" s="941"/>
      <c r="DF125" s="942"/>
      <c r="DG125" s="978" t="s">
        <v>385</v>
      </c>
      <c r="DH125" s="979"/>
      <c r="DI125" s="979"/>
      <c r="DJ125" s="979"/>
      <c r="DK125" s="979"/>
      <c r="DL125" s="979" t="s">
        <v>385</v>
      </c>
      <c r="DM125" s="979"/>
      <c r="DN125" s="979"/>
      <c r="DO125" s="979"/>
      <c r="DP125" s="979"/>
      <c r="DQ125" s="979" t="s">
        <v>385</v>
      </c>
      <c r="DR125" s="979"/>
      <c r="DS125" s="979"/>
      <c r="DT125" s="979"/>
      <c r="DU125" s="979"/>
      <c r="DV125" s="980" t="s">
        <v>129</v>
      </c>
      <c r="DW125" s="980"/>
      <c r="DX125" s="980"/>
      <c r="DY125" s="980"/>
      <c r="DZ125" s="981"/>
    </row>
    <row r="126" spans="1:130" s="246" customFormat="1" ht="26.25" customHeight="1" thickBot="1" x14ac:dyDescent="0.2">
      <c r="A126" s="1111"/>
      <c r="B126" s="998"/>
      <c r="C126" s="968" t="s">
        <v>464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391</v>
      </c>
      <c r="AB126" s="1011"/>
      <c r="AC126" s="1011"/>
      <c r="AD126" s="1011"/>
      <c r="AE126" s="1012"/>
      <c r="AF126" s="1013" t="s">
        <v>129</v>
      </c>
      <c r="AG126" s="1011"/>
      <c r="AH126" s="1011"/>
      <c r="AI126" s="1011"/>
      <c r="AJ126" s="1012"/>
      <c r="AK126" s="1013" t="s">
        <v>438</v>
      </c>
      <c r="AL126" s="1011"/>
      <c r="AM126" s="1011"/>
      <c r="AN126" s="1011"/>
      <c r="AO126" s="1012"/>
      <c r="AP126" s="1014" t="s">
        <v>438</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480</v>
      </c>
      <c r="CQ126" s="1002"/>
      <c r="CR126" s="1002"/>
      <c r="CS126" s="1002"/>
      <c r="CT126" s="1002"/>
      <c r="CU126" s="1002"/>
      <c r="CV126" s="1002"/>
      <c r="CW126" s="1002"/>
      <c r="CX126" s="1002"/>
      <c r="CY126" s="1002"/>
      <c r="CZ126" s="1002"/>
      <c r="DA126" s="1002"/>
      <c r="DB126" s="1002"/>
      <c r="DC126" s="1002"/>
      <c r="DD126" s="1002"/>
      <c r="DE126" s="1002"/>
      <c r="DF126" s="1003"/>
      <c r="DG126" s="971" t="s">
        <v>385</v>
      </c>
      <c r="DH126" s="972"/>
      <c r="DI126" s="972"/>
      <c r="DJ126" s="972"/>
      <c r="DK126" s="972"/>
      <c r="DL126" s="972" t="s">
        <v>129</v>
      </c>
      <c r="DM126" s="972"/>
      <c r="DN126" s="972"/>
      <c r="DO126" s="972"/>
      <c r="DP126" s="972"/>
      <c r="DQ126" s="972" t="s">
        <v>129</v>
      </c>
      <c r="DR126" s="972"/>
      <c r="DS126" s="972"/>
      <c r="DT126" s="972"/>
      <c r="DU126" s="972"/>
      <c r="DV126" s="973" t="s">
        <v>385</v>
      </c>
      <c r="DW126" s="973"/>
      <c r="DX126" s="973"/>
      <c r="DY126" s="973"/>
      <c r="DZ126" s="974"/>
    </row>
    <row r="127" spans="1:130" s="246" customFormat="1" ht="26.25" customHeight="1" x14ac:dyDescent="0.15">
      <c r="A127" s="1112"/>
      <c r="B127" s="1000"/>
      <c r="C127" s="1054" t="s">
        <v>481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2155</v>
      </c>
      <c r="AB127" s="1011"/>
      <c r="AC127" s="1011"/>
      <c r="AD127" s="1011"/>
      <c r="AE127" s="1012"/>
      <c r="AF127" s="1013">
        <v>1645</v>
      </c>
      <c r="AG127" s="1011"/>
      <c r="AH127" s="1011"/>
      <c r="AI127" s="1011"/>
      <c r="AJ127" s="1012"/>
      <c r="AK127" s="1013">
        <v>1257</v>
      </c>
      <c r="AL127" s="1011"/>
      <c r="AM127" s="1011"/>
      <c r="AN127" s="1011"/>
      <c r="AO127" s="1012"/>
      <c r="AP127" s="1014">
        <v>0</v>
      </c>
      <c r="AQ127" s="1015"/>
      <c r="AR127" s="1015"/>
      <c r="AS127" s="1015"/>
      <c r="AT127" s="1016"/>
      <c r="AU127" s="282"/>
      <c r="AV127" s="282"/>
      <c r="AW127" s="282"/>
      <c r="AX127" s="1084" t="s">
        <v>482</v>
      </c>
      <c r="AY127" s="1085"/>
      <c r="AZ127" s="1085"/>
      <c r="BA127" s="1085"/>
      <c r="BB127" s="1085"/>
      <c r="BC127" s="1085"/>
      <c r="BD127" s="1085"/>
      <c r="BE127" s="1086"/>
      <c r="BF127" s="1087" t="s">
        <v>483</v>
      </c>
      <c r="BG127" s="1085"/>
      <c r="BH127" s="1085"/>
      <c r="BI127" s="1085"/>
      <c r="BJ127" s="1085"/>
      <c r="BK127" s="1085"/>
      <c r="BL127" s="1086"/>
      <c r="BM127" s="1087" t="s">
        <v>484</v>
      </c>
      <c r="BN127" s="1085"/>
      <c r="BO127" s="1085"/>
      <c r="BP127" s="1085"/>
      <c r="BQ127" s="1085"/>
      <c r="BR127" s="1085"/>
      <c r="BS127" s="1086"/>
      <c r="BT127" s="1087" t="s">
        <v>485</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486</v>
      </c>
      <c r="CQ127" s="1002"/>
      <c r="CR127" s="1002"/>
      <c r="CS127" s="1002"/>
      <c r="CT127" s="1002"/>
      <c r="CU127" s="1002"/>
      <c r="CV127" s="1002"/>
      <c r="CW127" s="1002"/>
      <c r="CX127" s="1002"/>
      <c r="CY127" s="1002"/>
      <c r="CZ127" s="1002"/>
      <c r="DA127" s="1002"/>
      <c r="DB127" s="1002"/>
      <c r="DC127" s="1002"/>
      <c r="DD127" s="1002"/>
      <c r="DE127" s="1002"/>
      <c r="DF127" s="1003"/>
      <c r="DG127" s="971" t="s">
        <v>385</v>
      </c>
      <c r="DH127" s="972"/>
      <c r="DI127" s="972"/>
      <c r="DJ127" s="972"/>
      <c r="DK127" s="972"/>
      <c r="DL127" s="972" t="s">
        <v>385</v>
      </c>
      <c r="DM127" s="972"/>
      <c r="DN127" s="972"/>
      <c r="DO127" s="972"/>
      <c r="DP127" s="972"/>
      <c r="DQ127" s="972" t="s">
        <v>385</v>
      </c>
      <c r="DR127" s="972"/>
      <c r="DS127" s="972"/>
      <c r="DT127" s="972"/>
      <c r="DU127" s="972"/>
      <c r="DV127" s="973" t="s">
        <v>129</v>
      </c>
      <c r="DW127" s="973"/>
      <c r="DX127" s="973"/>
      <c r="DY127" s="973"/>
      <c r="DZ127" s="974"/>
    </row>
    <row r="128" spans="1:130" s="246" customFormat="1" ht="26.25" customHeight="1" thickBot="1" x14ac:dyDescent="0.2">
      <c r="A128" s="1095" t="s">
        <v>487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488</v>
      </c>
      <c r="X128" s="1097"/>
      <c r="Y128" s="1097"/>
      <c r="Z128" s="1098"/>
      <c r="AA128" s="1099">
        <v>66906</v>
      </c>
      <c r="AB128" s="1100"/>
      <c r="AC128" s="1100"/>
      <c r="AD128" s="1100"/>
      <c r="AE128" s="1101"/>
      <c r="AF128" s="1102">
        <v>75038</v>
      </c>
      <c r="AG128" s="1100"/>
      <c r="AH128" s="1100"/>
      <c r="AI128" s="1100"/>
      <c r="AJ128" s="1101"/>
      <c r="AK128" s="1102">
        <v>80590</v>
      </c>
      <c r="AL128" s="1100"/>
      <c r="AM128" s="1100"/>
      <c r="AN128" s="1100"/>
      <c r="AO128" s="1101"/>
      <c r="AP128" s="1103"/>
      <c r="AQ128" s="1104"/>
      <c r="AR128" s="1104"/>
      <c r="AS128" s="1104"/>
      <c r="AT128" s="1105"/>
      <c r="AU128" s="282"/>
      <c r="AV128" s="282"/>
      <c r="AW128" s="282"/>
      <c r="AX128" s="940" t="s">
        <v>489</v>
      </c>
      <c r="AY128" s="941"/>
      <c r="AZ128" s="941"/>
      <c r="BA128" s="941"/>
      <c r="BB128" s="941"/>
      <c r="BC128" s="941"/>
      <c r="BD128" s="941"/>
      <c r="BE128" s="942"/>
      <c r="BF128" s="1106" t="s">
        <v>391</v>
      </c>
      <c r="BG128" s="1107"/>
      <c r="BH128" s="1107"/>
      <c r="BI128" s="1107"/>
      <c r="BJ128" s="1107"/>
      <c r="BK128" s="1107"/>
      <c r="BL128" s="1108"/>
      <c r="BM128" s="1106">
        <v>14.46</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490</v>
      </c>
      <c r="CQ128" s="1089"/>
      <c r="CR128" s="1089"/>
      <c r="CS128" s="1089"/>
      <c r="CT128" s="1089"/>
      <c r="CU128" s="1089"/>
      <c r="CV128" s="1089"/>
      <c r="CW128" s="1089"/>
      <c r="CX128" s="1089"/>
      <c r="CY128" s="1089"/>
      <c r="CZ128" s="1089"/>
      <c r="DA128" s="1089"/>
      <c r="DB128" s="1089"/>
      <c r="DC128" s="1089"/>
      <c r="DD128" s="1089"/>
      <c r="DE128" s="1089"/>
      <c r="DF128" s="1090"/>
      <c r="DG128" s="1091">
        <v>124236</v>
      </c>
      <c r="DH128" s="1092"/>
      <c r="DI128" s="1092"/>
      <c r="DJ128" s="1092"/>
      <c r="DK128" s="1092"/>
      <c r="DL128" s="1092" t="s">
        <v>385</v>
      </c>
      <c r="DM128" s="1092"/>
      <c r="DN128" s="1092"/>
      <c r="DO128" s="1092"/>
      <c r="DP128" s="1092"/>
      <c r="DQ128" s="1092" t="s">
        <v>129</v>
      </c>
      <c r="DR128" s="1092"/>
      <c r="DS128" s="1092"/>
      <c r="DT128" s="1092"/>
      <c r="DU128" s="1092"/>
      <c r="DV128" s="1093" t="s">
        <v>129</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491</v>
      </c>
      <c r="X129" s="1126"/>
      <c r="Y129" s="1126"/>
      <c r="Z129" s="1127"/>
      <c r="AA129" s="1010">
        <v>6048615</v>
      </c>
      <c r="AB129" s="1011"/>
      <c r="AC129" s="1011"/>
      <c r="AD129" s="1011"/>
      <c r="AE129" s="1012"/>
      <c r="AF129" s="1013">
        <v>5992446</v>
      </c>
      <c r="AG129" s="1011"/>
      <c r="AH129" s="1011"/>
      <c r="AI129" s="1011"/>
      <c r="AJ129" s="1012"/>
      <c r="AK129" s="1013">
        <v>5976088</v>
      </c>
      <c r="AL129" s="1011"/>
      <c r="AM129" s="1011"/>
      <c r="AN129" s="1011"/>
      <c r="AO129" s="1012"/>
      <c r="AP129" s="1128"/>
      <c r="AQ129" s="1129"/>
      <c r="AR129" s="1129"/>
      <c r="AS129" s="1129"/>
      <c r="AT129" s="1130"/>
      <c r="AU129" s="284"/>
      <c r="AV129" s="284"/>
      <c r="AW129" s="284"/>
      <c r="AX129" s="1119" t="s">
        <v>492</v>
      </c>
      <c r="AY129" s="1002"/>
      <c r="AZ129" s="1002"/>
      <c r="BA129" s="1002"/>
      <c r="BB129" s="1002"/>
      <c r="BC129" s="1002"/>
      <c r="BD129" s="1002"/>
      <c r="BE129" s="1003"/>
      <c r="BF129" s="1120" t="s">
        <v>385</v>
      </c>
      <c r="BG129" s="1121"/>
      <c r="BH129" s="1121"/>
      <c r="BI129" s="1121"/>
      <c r="BJ129" s="1121"/>
      <c r="BK129" s="1121"/>
      <c r="BL129" s="1122"/>
      <c r="BM129" s="1120">
        <v>19.46</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494</v>
      </c>
      <c r="X130" s="1126"/>
      <c r="Y130" s="1126"/>
      <c r="Z130" s="1127"/>
      <c r="AA130" s="1010">
        <v>1206243</v>
      </c>
      <c r="AB130" s="1011"/>
      <c r="AC130" s="1011"/>
      <c r="AD130" s="1011"/>
      <c r="AE130" s="1012"/>
      <c r="AF130" s="1013">
        <v>1176412</v>
      </c>
      <c r="AG130" s="1011"/>
      <c r="AH130" s="1011"/>
      <c r="AI130" s="1011"/>
      <c r="AJ130" s="1012"/>
      <c r="AK130" s="1013">
        <v>1216650</v>
      </c>
      <c r="AL130" s="1011"/>
      <c r="AM130" s="1011"/>
      <c r="AN130" s="1011"/>
      <c r="AO130" s="1012"/>
      <c r="AP130" s="1128"/>
      <c r="AQ130" s="1129"/>
      <c r="AR130" s="1129"/>
      <c r="AS130" s="1129"/>
      <c r="AT130" s="1130"/>
      <c r="AU130" s="284"/>
      <c r="AV130" s="284"/>
      <c r="AW130" s="284"/>
      <c r="AX130" s="1119" t="s">
        <v>495</v>
      </c>
      <c r="AY130" s="1002"/>
      <c r="AZ130" s="1002"/>
      <c r="BA130" s="1002"/>
      <c r="BB130" s="1002"/>
      <c r="BC130" s="1002"/>
      <c r="BD130" s="1002"/>
      <c r="BE130" s="1003"/>
      <c r="BF130" s="1156">
        <v>10.3</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496</v>
      </c>
      <c r="X131" s="1164"/>
      <c r="Y131" s="1164"/>
      <c r="Z131" s="1165"/>
      <c r="AA131" s="1057">
        <v>4842372</v>
      </c>
      <c r="AB131" s="1036"/>
      <c r="AC131" s="1036"/>
      <c r="AD131" s="1036"/>
      <c r="AE131" s="1037"/>
      <c r="AF131" s="1035">
        <v>4816034</v>
      </c>
      <c r="AG131" s="1036"/>
      <c r="AH131" s="1036"/>
      <c r="AI131" s="1036"/>
      <c r="AJ131" s="1037"/>
      <c r="AK131" s="1035">
        <v>4759438</v>
      </c>
      <c r="AL131" s="1036"/>
      <c r="AM131" s="1036"/>
      <c r="AN131" s="1036"/>
      <c r="AO131" s="1037"/>
      <c r="AP131" s="1166"/>
      <c r="AQ131" s="1167"/>
      <c r="AR131" s="1167"/>
      <c r="AS131" s="1167"/>
      <c r="AT131" s="1168"/>
      <c r="AU131" s="284"/>
      <c r="AV131" s="284"/>
      <c r="AW131" s="284"/>
      <c r="AX131" s="1138" t="s">
        <v>497</v>
      </c>
      <c r="AY131" s="1089"/>
      <c r="AZ131" s="1089"/>
      <c r="BA131" s="1089"/>
      <c r="BB131" s="1089"/>
      <c r="BC131" s="1089"/>
      <c r="BD131" s="1089"/>
      <c r="BE131" s="1090"/>
      <c r="BF131" s="1139">
        <v>79.2</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499</v>
      </c>
      <c r="W132" s="1149"/>
      <c r="X132" s="1149"/>
      <c r="Y132" s="1149"/>
      <c r="Z132" s="1150"/>
      <c r="AA132" s="1151">
        <v>9.7614144469999999</v>
      </c>
      <c r="AB132" s="1152"/>
      <c r="AC132" s="1152"/>
      <c r="AD132" s="1152"/>
      <c r="AE132" s="1153"/>
      <c r="AF132" s="1154">
        <v>10.49529551</v>
      </c>
      <c r="AG132" s="1152"/>
      <c r="AH132" s="1152"/>
      <c r="AI132" s="1152"/>
      <c r="AJ132" s="1153"/>
      <c r="AK132" s="1154">
        <v>10.677563190000001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500</v>
      </c>
      <c r="W133" s="1132"/>
      <c r="X133" s="1132"/>
      <c r="Y133" s="1132"/>
      <c r="Z133" s="1133"/>
      <c r="AA133" s="1134">
        <v>9.1999999999999993</v>
      </c>
      <c r="AB133" s="1135"/>
      <c r="AC133" s="1135"/>
      <c r="AD133" s="1135"/>
      <c r="AE133" s="1136"/>
      <c r="AF133" s="1134">
        <v>9.6999999999999993</v>
      </c>
      <c r="AG133" s="1135"/>
      <c r="AH133" s="1135"/>
      <c r="AI133" s="1135"/>
      <c r="AJ133" s="1136"/>
      <c r="AK133" s="1134">
        <v>10.3</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ImTf1mNDv9/1NRbR7aacPn1LVNUrIOxo9u7mFkkSH3+oSIh6drXGyOAuGjGbD+zr0a0aWqVJsAuAaEiVYyHjA==" saltValue="xVqekBY7YqsbGPwkXpFfJ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40" zoomScaleNormal="85" zoomScaleSheetLayoutView="40" workbookViewId="0">
      <selection activeCell="AW25" sqref="AW2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whc2ScfKC5g+H78dbFfMFkuyWyRyqjIYArzDbUgGZozSV8SHOJr+DtFdv4UiaSQnEEwQV5G3ExyU+xCju/Ieg==" saltValue="ZO2D9JjCdCBvrvbGZXGy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qnrOjvDw6mMxfyaIphIs0nLNpy/rkh5xN9eXc1LQ5h8BX6tsue0cfJ+8WxuBLR9fd+DySiUN/vmB0nhzWJbAQ==" saltValue="/ZDLOmZoS5GyG2eFZ9go6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election activeCell="AK21" sqref="AK21:AN21"/>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509</v>
      </c>
      <c r="AL9" s="1175"/>
      <c r="AM9" s="1175"/>
      <c r="AN9" s="1176"/>
      <c r="AO9" s="312">
        <v>1295768</v>
      </c>
      <c r="AP9" s="312">
        <v>129022</v>
      </c>
      <c r="AQ9" s="313">
        <v>95202</v>
      </c>
      <c r="AR9" s="314">
        <v>35.5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510</v>
      </c>
      <c r="AL10" s="1175"/>
      <c r="AM10" s="1175"/>
      <c r="AN10" s="1176"/>
      <c r="AO10" s="315">
        <v>65567</v>
      </c>
      <c r="AP10" s="315">
        <v>6529</v>
      </c>
      <c r="AQ10" s="316">
        <v>11297</v>
      </c>
      <c r="AR10" s="317">
        <v>-42.2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511</v>
      </c>
      <c r="AL11" s="1175"/>
      <c r="AM11" s="1175"/>
      <c r="AN11" s="1176"/>
      <c r="AO11" s="315">
        <v>265758</v>
      </c>
      <c r="AP11" s="315">
        <v>26462</v>
      </c>
      <c r="AQ11" s="316">
        <v>19595</v>
      </c>
      <c r="AR11" s="317">
        <v>35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512</v>
      </c>
      <c r="AL12" s="1175"/>
      <c r="AM12" s="1175"/>
      <c r="AN12" s="1176"/>
      <c r="AO12" s="315">
        <v>175903</v>
      </c>
      <c r="AP12" s="315">
        <v>17515</v>
      </c>
      <c r="AQ12" s="316">
        <v>2177</v>
      </c>
      <c r="AR12" s="317">
        <v>704.5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513</v>
      </c>
      <c r="AL13" s="1175"/>
      <c r="AM13" s="1175"/>
      <c r="AN13" s="1176"/>
      <c r="AO13" s="315" t="s">
        <v>514</v>
      </c>
      <c r="AP13" s="315" t="s">
        <v>514</v>
      </c>
      <c r="AQ13" s="316" t="s">
        <v>514</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515</v>
      </c>
      <c r="AL14" s="1175"/>
      <c r="AM14" s="1175"/>
      <c r="AN14" s="1176"/>
      <c r="AO14" s="315" t="s">
        <v>514</v>
      </c>
      <c r="AP14" s="315" t="s">
        <v>514</v>
      </c>
      <c r="AQ14" s="316">
        <v>4873</v>
      </c>
      <c r="AR14" s="317" t="s">
        <v>514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516</v>
      </c>
      <c r="AL15" s="1175"/>
      <c r="AM15" s="1175"/>
      <c r="AN15" s="1176"/>
      <c r="AO15" s="315">
        <v>123208</v>
      </c>
      <c r="AP15" s="315">
        <v>12268</v>
      </c>
      <c r="AQ15" s="316">
        <v>2420</v>
      </c>
      <c r="AR15" s="317">
        <v>406.9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517</v>
      </c>
      <c r="AL16" s="1178"/>
      <c r="AM16" s="1178"/>
      <c r="AN16" s="1179"/>
      <c r="AO16" s="315">
        <v>-107317</v>
      </c>
      <c r="AP16" s="315">
        <v>-10686</v>
      </c>
      <c r="AQ16" s="316">
        <v>-9543</v>
      </c>
      <c r="AR16" s="317">
        <v>12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1818887</v>
      </c>
      <c r="AP17" s="315">
        <v>181110</v>
      </c>
      <c r="AQ17" s="316">
        <v>126021</v>
      </c>
      <c r="AR17" s="317">
        <v>43.7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522</v>
      </c>
      <c r="AL21" s="1170"/>
      <c r="AM21" s="1170"/>
      <c r="AN21" s="1171"/>
      <c r="AO21" s="327">
        <v>14.44</v>
      </c>
      <c r="AP21" s="328">
        <v>11.29</v>
      </c>
      <c r="AQ21" s="329">
        <v>3.15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523</v>
      </c>
      <c r="AL22" s="1170"/>
      <c r="AM22" s="1170"/>
      <c r="AN22" s="1171"/>
      <c r="AO22" s="332">
        <v>99.4</v>
      </c>
      <c r="AP22" s="333">
        <v>95.5</v>
      </c>
      <c r="AQ22" s="334">
        <v>3.9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527</v>
      </c>
      <c r="AL32" s="1186"/>
      <c r="AM32" s="1186"/>
      <c r="AN32" s="1187"/>
      <c r="AO32" s="342">
        <v>1520476</v>
      </c>
      <c r="AP32" s="342">
        <v>151397</v>
      </c>
      <c r="AQ32" s="343">
        <v>80565</v>
      </c>
      <c r="AR32" s="344">
        <v>87.9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528</v>
      </c>
      <c r="AL33" s="1186"/>
      <c r="AM33" s="1186"/>
      <c r="AN33" s="1187"/>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529</v>
      </c>
      <c r="AL34" s="1186"/>
      <c r="AM34" s="1186"/>
      <c r="AN34" s="1187"/>
      <c r="AO34" s="342" t="s">
        <v>514</v>
      </c>
      <c r="AP34" s="342" t="s">
        <v>514</v>
      </c>
      <c r="AQ34" s="343" t="s">
        <v>514</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530</v>
      </c>
      <c r="AL35" s="1186"/>
      <c r="AM35" s="1186"/>
      <c r="AN35" s="1187"/>
      <c r="AO35" s="342">
        <v>253292</v>
      </c>
      <c r="AP35" s="342">
        <v>25221</v>
      </c>
      <c r="AQ35" s="343">
        <v>27422</v>
      </c>
      <c r="AR35" s="344">
        <v>-8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531</v>
      </c>
      <c r="AL36" s="1186"/>
      <c r="AM36" s="1186"/>
      <c r="AN36" s="1187"/>
      <c r="AO36" s="342">
        <v>30407</v>
      </c>
      <c r="AP36" s="342">
        <v>3028</v>
      </c>
      <c r="AQ36" s="343">
        <v>3182</v>
      </c>
      <c r="AR36" s="344">
        <v>-4.8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532</v>
      </c>
      <c r="AL37" s="1186"/>
      <c r="AM37" s="1186"/>
      <c r="AN37" s="1187"/>
      <c r="AO37" s="342">
        <v>1257</v>
      </c>
      <c r="AP37" s="342">
        <v>125</v>
      </c>
      <c r="AQ37" s="343">
        <v>1220</v>
      </c>
      <c r="AR37" s="344">
        <v>-89.8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533</v>
      </c>
      <c r="AL38" s="1189"/>
      <c r="AM38" s="1189"/>
      <c r="AN38" s="1190"/>
      <c r="AO38" s="345" t="s">
        <v>514</v>
      </c>
      <c r="AP38" s="345" t="s">
        <v>514</v>
      </c>
      <c r="AQ38" s="346">
        <v>15</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534</v>
      </c>
      <c r="AL39" s="1189"/>
      <c r="AM39" s="1189"/>
      <c r="AN39" s="1190"/>
      <c r="AO39" s="342">
        <v>-80590</v>
      </c>
      <c r="AP39" s="342">
        <v>-8024</v>
      </c>
      <c r="AQ39" s="343">
        <v>-3624</v>
      </c>
      <c r="AR39" s="344">
        <v>121.4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535</v>
      </c>
      <c r="AL40" s="1186"/>
      <c r="AM40" s="1186"/>
      <c r="AN40" s="1187"/>
      <c r="AO40" s="342">
        <v>-1216650</v>
      </c>
      <c r="AP40" s="342">
        <v>-121144</v>
      </c>
      <c r="AQ40" s="343">
        <v>-76316</v>
      </c>
      <c r="AR40" s="344">
        <v>58.7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508192</v>
      </c>
      <c r="AP41" s="342">
        <v>50602</v>
      </c>
      <c r="AQ41" s="343">
        <v>32463</v>
      </c>
      <c r="AR41" s="344">
        <v>55.9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504</v>
      </c>
      <c r="AN49" s="1182" t="s">
        <v>539</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4393394</v>
      </c>
      <c r="AN51" s="364">
        <v>414745</v>
      </c>
      <c r="AO51" s="365">
        <v>28.8</v>
      </c>
      <c r="AP51" s="366">
        <v>132212</v>
      </c>
      <c r="AQ51" s="367">
        <v>-3.2</v>
      </c>
      <c r="AR51" s="368">
        <v>32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1737325</v>
      </c>
      <c r="AN52" s="372">
        <v>164007</v>
      </c>
      <c r="AO52" s="373">
        <v>51</v>
      </c>
      <c r="AP52" s="374">
        <v>67114</v>
      </c>
      <c r="AQ52" s="375">
        <v>12.5</v>
      </c>
      <c r="AR52" s="376">
        <v>38.5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3708293</v>
      </c>
      <c r="AN53" s="364">
        <v>355269</v>
      </c>
      <c r="AO53" s="365">
        <v>-14.3</v>
      </c>
      <c r="AP53" s="366">
        <v>93741</v>
      </c>
      <c r="AQ53" s="367">
        <v>-29.1</v>
      </c>
      <c r="AR53" s="368">
        <v>14.8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1383729</v>
      </c>
      <c r="AN54" s="372">
        <v>132566</v>
      </c>
      <c r="AO54" s="373">
        <v>-19.2</v>
      </c>
      <c r="AP54" s="374">
        <v>46285</v>
      </c>
      <c r="AQ54" s="375">
        <v>-31</v>
      </c>
      <c r="AR54" s="376">
        <v>11.8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3511126</v>
      </c>
      <c r="AN55" s="364">
        <v>339732</v>
      </c>
      <c r="AO55" s="365">
        <v>-4.4000000000000004</v>
      </c>
      <c r="AP55" s="366">
        <v>107537</v>
      </c>
      <c r="AQ55" s="367">
        <v>14.7</v>
      </c>
      <c r="AR55" s="368">
        <v>-19.100000000000001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1150982</v>
      </c>
      <c r="AN56" s="372">
        <v>111367</v>
      </c>
      <c r="AO56" s="373">
        <v>-16</v>
      </c>
      <c r="AP56" s="374">
        <v>57923</v>
      </c>
      <c r="AQ56" s="375">
        <v>25.1</v>
      </c>
      <c r="AR56" s="376">
        <v>-41.1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4026820</v>
      </c>
      <c r="AN57" s="364">
        <v>394361</v>
      </c>
      <c r="AO57" s="365">
        <v>16.100000000000001</v>
      </c>
      <c r="AP57" s="366">
        <v>113913</v>
      </c>
      <c r="AQ57" s="367">
        <v>5.9</v>
      </c>
      <c r="AR57" s="368">
        <v>10.199999999999999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1085913</v>
      </c>
      <c r="AN58" s="372">
        <v>106347</v>
      </c>
      <c r="AO58" s="373">
        <v>-4.5</v>
      </c>
      <c r="AP58" s="374">
        <v>53160</v>
      </c>
      <c r="AQ58" s="375">
        <v>-8.1999999999999993</v>
      </c>
      <c r="AR58" s="376">
        <v>3.7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3476104</v>
      </c>
      <c r="AN59" s="364">
        <v>346122</v>
      </c>
      <c r="AO59" s="365">
        <v>-12.2</v>
      </c>
      <c r="AP59" s="366">
        <v>115050</v>
      </c>
      <c r="AQ59" s="367">
        <v>1</v>
      </c>
      <c r="AR59" s="368">
        <v>-13.2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1573901</v>
      </c>
      <c r="AN60" s="372">
        <v>156716</v>
      </c>
      <c r="AO60" s="373">
        <v>47.4</v>
      </c>
      <c r="AP60" s="374">
        <v>53792</v>
      </c>
      <c r="AQ60" s="375">
        <v>1.2</v>
      </c>
      <c r="AR60" s="376">
        <v>46.2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3823147</v>
      </c>
      <c r="AN61" s="379">
        <v>370046</v>
      </c>
      <c r="AO61" s="380">
        <v>2.8</v>
      </c>
      <c r="AP61" s="381">
        <v>112491</v>
      </c>
      <c r="AQ61" s="382">
        <v>-2.1</v>
      </c>
      <c r="AR61" s="368">
        <v>4.9000000000000004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1386370</v>
      </c>
      <c r="AN62" s="372">
        <v>134201</v>
      </c>
      <c r="AO62" s="373">
        <v>11.7</v>
      </c>
      <c r="AP62" s="374">
        <v>55655</v>
      </c>
      <c r="AQ62" s="375">
        <v>-0.1</v>
      </c>
      <c r="AR62" s="376">
        <v>11.8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X5rPS5ZI/4lKwCmcvzjl/n2N84bOY90aXmgz5OY3TDC5a0WLeqI0+wBPM2j+Z2OSvsHlU6Wbgsj8gAv0R026Q==" saltValue="qpa5uEAJNXLmnVZAv9Cz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election activeCell="AD59" sqref="AD59"/>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gQAiMIX3WNQ7PQtvEP79fEpM4are1McgYPFdDnFkdTt729ll0bU8l92OHTjC/pkCyl4MpJIbJ0rsdMZYoawCA==" saltValue="ZS1xIQ1cYiZf/p0nYPdP4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election activeCell="AE101" sqref="AE101"/>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s/lzmIJs8VHwHlrSL8Eif4I7ovSOWwCs0eRnOVEpFn/K/k+twKXjKuygAZiGzNgBlXyp8cK7MvDF5/oSaIV9g==" saltValue="zcZLcy6MhfFU1Oz2hnEJm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40" zoomScaleNormal="4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4" t="s">
        <v>3</v>
      </c>
      <c r="D47" s="1194"/>
      <c r="E47" s="1195"/>
      <c r="F47" s="11">
        <v>8.76</v>
      </c>
      <c r="G47" s="12">
        <v>9.1199999999999992</v>
      </c>
      <c r="H47" s="12">
        <v>9.14</v>
      </c>
      <c r="I47" s="12">
        <v>9.2200000000000006</v>
      </c>
      <c r="J47" s="13">
        <v>9.25</v>
      </c>
    </row>
    <row r="48" spans="2:10" ht="57.75" customHeight="1" x14ac:dyDescent="0.15">
      <c r="B48" s="14"/>
      <c r="C48" s="1196" t="s">
        <v>4</v>
      </c>
      <c r="D48" s="1196"/>
      <c r="E48" s="1197"/>
      <c r="F48" s="15">
        <v>3.92</v>
      </c>
      <c r="G48" s="16">
        <v>3.02</v>
      </c>
      <c r="H48" s="16">
        <v>2.7</v>
      </c>
      <c r="I48" s="16">
        <v>3.19</v>
      </c>
      <c r="J48" s="17">
        <v>2.93</v>
      </c>
    </row>
    <row r="49" spans="2:10" ht="57.75" customHeight="1" thickBot="1" x14ac:dyDescent="0.2">
      <c r="B49" s="18"/>
      <c r="C49" s="1198" t="s">
        <v>5</v>
      </c>
      <c r="D49" s="1198"/>
      <c r="E49" s="1199"/>
      <c r="F49" s="19" t="s">
        <v>560</v>
      </c>
      <c r="G49" s="20" t="s">
        <v>561</v>
      </c>
      <c r="H49" s="20" t="s">
        <v>562</v>
      </c>
      <c r="I49" s="20">
        <v>0.47</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66o0n+UmKR5RXMgyQI4yH28/k+fkP32zAxGlS0w4jsLePPD9RwfjGdBJKX+PWxysVFtZjD6mdDQB9GJWWxMfw==" saltValue="oTXH3+jOpemYZq8Q7aFS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BIEI-03</cp:lastModifiedBy>
  <cp:lastPrinted>2020-03-04T05:58:43Z</cp:lastPrinted>
  <dcterms:created xsi:type="dcterms:W3CDTF">2020-02-10T02:02:34Z</dcterms:created>
  <dcterms:modified xsi:type="dcterms:W3CDTF">2020-03-23T05:17:19Z</dcterms:modified>
  <cp:category/>
</cp:coreProperties>
</file>