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<sst xmlns="http://schemas.openxmlformats.org/spreadsheetml/2006/main" count="217" uniqueCount="107">
  <si>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</si>
  <si>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</si>
  <si>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</si>
  <si>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</si>
  <si>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</si>
  <si>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</si>
  <si>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</si>
  <si>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</si>
  <si>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</si>
  <si>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</si>
  <si>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</si>
  <si>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</si>
  <si>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</si>
  <si>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</si>
  <si>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</si>
  <si>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</si>
  <si>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</si>
  <si>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</si>
  <si>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</si>
  <si>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</si>
  <si>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</si>
  <si>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</si>
  <si>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</si>
  <si>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</si>
  <si>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</si>
  <si>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</si>
  <si>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</si>
  <si>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</si>
  <si>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</si>
  <si>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</si>
  <si>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</si>
  <si>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</si>
  <si>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</si>
  <si>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</si>
  <si>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</si>
  <si>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</si>
  <si>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</si>
  <si>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</si>
  <si>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</si>
  <si>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</si>
  <si>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</si>
  <si>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</si>
  <si>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</si>
  <si>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</si>
  <si>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</si>
  <si>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</si>
  <si>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</si>
  <si>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</si>
  <si>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</si>
  <si>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</si>
  <si>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</si>
  <si>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</si>
  <si>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</si>
  <si>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</si>
  <si>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</si>
  <si>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</si>
  <si>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</si>
  <si>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</si>
  <si>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</si>
  <si>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</si>
  <si>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</si>
  <si>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</si>
  <si>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</si>
  <si>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</si>
  <si>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</si>
  <si>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</si>
  <si>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</si>
  <si>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</si>
  <si>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</si>
  <si>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</si>
  <si>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</si>
  <si>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</si>
  <si>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</si>
  <si>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</si>
  <si>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</si>
  <si>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</si>
  <si>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</si>
  <si>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</si>
  <si>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</si>
  <si>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</si>
  <si>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</si>
  <si>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</si>
  <si>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</si>
  <si>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</si>
  <si>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</si>
  <si>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</si>
  <si>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</si>
  <si>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</si>
  <si>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</si>
  <si>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</si>
  <si>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</si>
  <si>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</si>
  <si>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</si>
  <si>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美瑛町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</si>
  <si>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</si>
  <si>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</si>
  <si>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</si>
  <si>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</si>
  <si>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</si>
  <si>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</si>
  <si>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</si>
  <si>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</si>
  <si>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</si>
  <si>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</si>
  <si>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安定的な給水を行うためには、水道施設の計画的な更新が必要となるため、料金回収率の向上と給水人口の推計を加味した料金改定を行う必要がある。</t>
    <rPh sb="0" eb="3">
      <t>アンテイテキ</t>
    </rPh>
    <rPh sb="4" eb="6">
      <t>キュウスイ</t>
    </rPh>
    <rPh sb="7" eb="8">
      <t>オコナ</t>
    </rPh>
    <rPh sb="14" eb="16">
      <t>スイドウ</t>
    </rPh>
    <rPh sb="16" eb="18">
      <t>シセツ</t>
    </rPh>
    <rPh sb="19" eb="22">
      <t>ケイカクテキ</t>
    </rPh>
    <rPh sb="23" eb="25">
      <t>コウシン</t>
    </rPh>
    <rPh sb="26" eb="28">
      <t>ヒツヨウ</t>
    </rPh>
    <rPh sb="40" eb="42">
      <t>コウジョウ</t>
    </rPh>
    <rPh sb="43" eb="45">
      <t>キュウスイ</t>
    </rPh>
    <rPh sb="60" eb="61">
      <t>オコナ</t>
    </rPh>
    <rPh sb="62" eb="64">
      <t>ヒツヨウ</t>
    </rPh>
    <phoneticPr fontId="4"/>
  </si>
  <si>
    <t>〇減価償却率は、類似団体と近似値であり、約４７％という状況で、管路経年化率は低い状況。　　　　　　　　　　　　　　　　　　経年状況等を把握しながら管路の長寿命化や更新を計画的に行う必要がある。</t>
    <rPh sb="1" eb="3">
      <t>ゲンカ</t>
    </rPh>
    <rPh sb="3" eb="5">
      <t>ショウキャク</t>
    </rPh>
    <rPh sb="5" eb="6">
      <t>リツ</t>
    </rPh>
    <rPh sb="8" eb="10">
      <t>ルイジ</t>
    </rPh>
    <rPh sb="10" eb="12">
      <t>ダンタイ</t>
    </rPh>
    <rPh sb="13" eb="16">
      <t>キンジチ</t>
    </rPh>
    <rPh sb="20" eb="21">
      <t>ヤク</t>
    </rPh>
    <rPh sb="27" eb="29">
      <t>ジョウキョウ</t>
    </rPh>
    <rPh sb="31" eb="33">
      <t>カンロ</t>
    </rPh>
    <rPh sb="33" eb="35">
      <t>ケイネン</t>
    </rPh>
    <rPh sb="35" eb="36">
      <t>カ</t>
    </rPh>
    <rPh sb="36" eb="37">
      <t>リツ</t>
    </rPh>
    <rPh sb="38" eb="39">
      <t>ヒク</t>
    </rPh>
    <rPh sb="40" eb="42">
      <t>ジョウキョウ</t>
    </rPh>
    <rPh sb="61" eb="63">
      <t>ケイネン</t>
    </rPh>
    <rPh sb="63" eb="65">
      <t>ジョウキョウ</t>
    </rPh>
    <rPh sb="65" eb="66">
      <t>トウ</t>
    </rPh>
    <rPh sb="67" eb="69">
      <t>ハアク</t>
    </rPh>
    <rPh sb="73" eb="75">
      <t>カンロ</t>
    </rPh>
    <rPh sb="76" eb="77">
      <t>チョウ</t>
    </rPh>
    <rPh sb="77" eb="80">
      <t>ジュミョウカ</t>
    </rPh>
    <rPh sb="81" eb="83">
      <t>コウシン</t>
    </rPh>
    <rPh sb="84" eb="86">
      <t>ケイカク</t>
    </rPh>
    <rPh sb="86" eb="87">
      <t>テキ</t>
    </rPh>
    <rPh sb="88" eb="89">
      <t>オコナ</t>
    </rPh>
    <rPh sb="90" eb="92">
      <t>ヒツヨウ</t>
    </rPh>
    <phoneticPr fontId="4"/>
  </si>
  <si>
    <t>〇施設利用率及び有収率は類似団体平均値を上回っていることから、施設の稼働状況は良好といえる。　　　　　　　　　　　　　　　　　　　　　　　　　　　　　　　　　○経常収支比率は、100％を上回っており、累積欠損比率は生じていない。流動比率は微増し、債務残高も計画的に減少していることから健全な経営ができている。　　　　　　　　　　　　　　　　　　　　　　　　　　　　　　　　　　　　　　　　　　○給水原価は微減しているが、料金回収率が下がっている。長期間、抜本的な料金改定を行っていないため施設の維持経費や人口推計を加味した料金改定が課題。　　　　　　　　　　　　　　　　　　　　　　　　　　　　　　　　　　　　　　　　　　　　　　　　　　　　　　　　　　　　　　　　　　　</t>
    <rPh sb="1" eb="3">
      <t>シセツ</t>
    </rPh>
    <rPh sb="3" eb="6">
      <t>リヨウリツ</t>
    </rPh>
    <rPh sb="6" eb="7">
      <t>オヨ</t>
    </rPh>
    <rPh sb="8" eb="10">
      <t>ユウシュウ</t>
    </rPh>
    <rPh sb="10" eb="11">
      <t>リツ</t>
    </rPh>
    <rPh sb="12" eb="14">
      <t>ルイジ</t>
    </rPh>
    <rPh sb="14" eb="16">
      <t>ダンタイ</t>
    </rPh>
    <rPh sb="16" eb="18">
      <t>ヘイキン</t>
    </rPh>
    <rPh sb="18" eb="19">
      <t>チ</t>
    </rPh>
    <rPh sb="20" eb="22">
      <t>ウワマワ</t>
    </rPh>
    <rPh sb="31" eb="33">
      <t>シセツ</t>
    </rPh>
    <rPh sb="34" eb="36">
      <t>カドウ</t>
    </rPh>
    <rPh sb="36" eb="38">
      <t>ジョウキョウ</t>
    </rPh>
    <rPh sb="39" eb="41">
      <t>リョウコウ</t>
    </rPh>
    <rPh sb="93" eb="95">
      <t>ウワマワ</t>
    </rPh>
    <rPh sb="100" eb="102">
      <t>ルイセキ</t>
    </rPh>
    <rPh sb="102" eb="104">
      <t>ケッソン</t>
    </rPh>
    <rPh sb="104" eb="106">
      <t>ヒリツ</t>
    </rPh>
    <rPh sb="107" eb="108">
      <t>ショウ</t>
    </rPh>
    <rPh sb="202" eb="203">
      <t>ビ</t>
    </rPh>
    <rPh sb="203" eb="204">
      <t>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</si>
</sst>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0.25</c:v>
                </c:pt>
                <c:pt idx="1">
                  <c:v>0.4</c:v>
                </c:pt>
                <c:pt idx="2">
                  <c:v>0.32</c:v>
                </c:pt>
                <c:pt idx="3">
                  <c:v>0.13</c:v>
                </c:pt>
                <c:pt idx="4" formatCode="#,##0.00;&quot;△&quot;#,##0.00">
                  <c:v>0</c:v>
                </c:pt>
              </c:numCache>
            </c:numRef>
          </c:val>
        </c:ser>
        <c:dLbls>
          <c:showLegendKey val="0"/>
          <c:showVal val="0"/>
          <c:showCatName val="0"/>
          <c:showSerName val="0"/>
          <c:showPercent val="0"/>
          <c:showBubbleSize val="0"/>
        </c:dLbls>
        <c:gapWidth val="150"/>
        <c:axId val="82678912"/>
        <c:axId val="8268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82678912"/>
        <c:axId val="82680832"/>
      </c:lineChart>
      <c:dateAx>
        <c:axId val="82678912"/>
        <c:scaling>
          <c:orientation val="minMax"/>
        </c:scaling>
        <c:delete val="1"/>
        <c:axPos val="b"/>
        <c:numFmt formatCode="ge" sourceLinked="1"/>
        <c:majorTickMark val="none"/>
        <c:minorTickMark val="none"/>
        <c:tickLblPos val="none"/>
        <c:crossAx val="82680832"/>
        <c:crosses val="autoZero"/>
        <c:auto val="1"/>
        <c:lblOffset val="100"/>
        <c:baseTimeUnit val="years"/>
      </c:dateAx>
      <c:valAx>
        <c:axId val="8268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7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47.32</c:v>
                </c:pt>
                <c:pt idx="1">
                  <c:v>65.63</c:v>
                </c:pt>
                <c:pt idx="2">
                  <c:v>66.48</c:v>
                </c:pt>
                <c:pt idx="3">
                  <c:v>66.84</c:v>
                </c:pt>
                <c:pt idx="4">
                  <c:v>67.3</c:v>
                </c:pt>
              </c:numCache>
            </c:numRef>
          </c:val>
        </c:ser>
        <c:dLbls>
          <c:showLegendKey val="0"/>
          <c:showVal val="0"/>
          <c:showCatName val="0"/>
          <c:showSerName val="0"/>
          <c:showPercent val="0"/>
          <c:showBubbleSize val="0"/>
        </c:dLbls>
        <c:gapWidth val="150"/>
        <c:axId val="92796416"/>
        <c:axId val="9279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92796416"/>
        <c:axId val="92798336"/>
      </c:lineChart>
      <c:dateAx>
        <c:axId val="92796416"/>
        <c:scaling>
          <c:orientation val="minMax"/>
        </c:scaling>
        <c:delete val="1"/>
        <c:axPos val="b"/>
        <c:numFmt formatCode="ge" sourceLinked="1"/>
        <c:majorTickMark val="none"/>
        <c:minorTickMark val="none"/>
        <c:tickLblPos val="none"/>
        <c:crossAx val="92798336"/>
        <c:crosses val="autoZero"/>
        <c:auto val="1"/>
        <c:lblOffset val="100"/>
        <c:baseTimeUnit val="years"/>
      </c:dateAx>
      <c:valAx>
        <c:axId val="9279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9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81.83</c:v>
                </c:pt>
                <c:pt idx="1">
                  <c:v>85.17</c:v>
                </c:pt>
                <c:pt idx="2">
                  <c:v>84.38</c:v>
                </c:pt>
                <c:pt idx="3">
                  <c:v>83.93</c:v>
                </c:pt>
                <c:pt idx="4">
                  <c:v>82.48</c:v>
                </c:pt>
              </c:numCache>
            </c:numRef>
          </c:val>
        </c:ser>
        <c:dLbls>
          <c:showLegendKey val="0"/>
          <c:showVal val="0"/>
          <c:showCatName val="0"/>
          <c:showSerName val="0"/>
          <c:showPercent val="0"/>
          <c:showBubbleSize val="0"/>
        </c:dLbls>
        <c:gapWidth val="150"/>
        <c:axId val="92902528"/>
        <c:axId val="9290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92902528"/>
        <c:axId val="92904448"/>
      </c:lineChart>
      <c:dateAx>
        <c:axId val="92902528"/>
        <c:scaling>
          <c:orientation val="minMax"/>
        </c:scaling>
        <c:delete val="1"/>
        <c:axPos val="b"/>
        <c:numFmt formatCode="ge" sourceLinked="1"/>
        <c:majorTickMark val="none"/>
        <c:minorTickMark val="none"/>
        <c:tickLblPos val="none"/>
        <c:crossAx val="92904448"/>
        <c:crosses val="autoZero"/>
        <c:auto val="1"/>
        <c:lblOffset val="100"/>
        <c:baseTimeUnit val="years"/>
      </c:dateAx>
      <c:valAx>
        <c:axId val="929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0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101.65</c:v>
                </c:pt>
                <c:pt idx="1">
                  <c:v>100.58</c:v>
                </c:pt>
                <c:pt idx="2">
                  <c:v>100.13</c:v>
                </c:pt>
                <c:pt idx="3">
                  <c:v>99.84</c:v>
                </c:pt>
                <c:pt idx="4">
                  <c:v>101.15</c:v>
                </c:pt>
              </c:numCache>
            </c:numRef>
          </c:val>
        </c:ser>
        <c:dLbls>
          <c:showLegendKey val="0"/>
          <c:showVal val="0"/>
          <c:showCatName val="0"/>
          <c:showSerName val="0"/>
          <c:showPercent val="0"/>
          <c:showBubbleSize val="0"/>
        </c:dLbls>
        <c:gapWidth val="150"/>
        <c:axId val="83772160"/>
        <c:axId val="8377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83772160"/>
        <c:axId val="83774080"/>
      </c:lineChart>
      <c:dateAx>
        <c:axId val="83772160"/>
        <c:scaling>
          <c:orientation val="minMax"/>
        </c:scaling>
        <c:delete val="1"/>
        <c:axPos val="b"/>
        <c:numFmt formatCode="ge" sourceLinked="1"/>
        <c:majorTickMark val="none"/>
        <c:minorTickMark val="none"/>
        <c:tickLblPos val="none"/>
        <c:crossAx val="83774080"/>
        <c:crosses val="autoZero"/>
        <c:auto val="1"/>
        <c:lblOffset val="100"/>
        <c:baseTimeUnit val="years"/>
      </c:dateAx>
      <c:valAx>
        <c:axId val="83774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7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33.57</c:v>
                </c:pt>
                <c:pt idx="1">
                  <c:v>27.53</c:v>
                </c:pt>
                <c:pt idx="2">
                  <c:v>29.01</c:v>
                </c:pt>
                <c:pt idx="3">
                  <c:v>44.05</c:v>
                </c:pt>
                <c:pt idx="4">
                  <c:v>46.59</c:v>
                </c:pt>
              </c:numCache>
            </c:numRef>
          </c:val>
        </c:ser>
        <c:dLbls>
          <c:showLegendKey val="0"/>
          <c:showVal val="0"/>
          <c:showCatName val="0"/>
          <c:showSerName val="0"/>
          <c:showPercent val="0"/>
          <c:showBubbleSize val="0"/>
        </c:dLbls>
        <c:gapWidth val="150"/>
        <c:axId val="83796352"/>
        <c:axId val="8379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83796352"/>
        <c:axId val="83798272"/>
      </c:lineChart>
      <c:dateAx>
        <c:axId val="83796352"/>
        <c:scaling>
          <c:orientation val="minMax"/>
        </c:scaling>
        <c:delete val="1"/>
        <c:axPos val="b"/>
        <c:numFmt formatCode="ge" sourceLinked="1"/>
        <c:majorTickMark val="none"/>
        <c:minorTickMark val="none"/>
        <c:tickLblPos val="none"/>
        <c:crossAx val="83798272"/>
        <c:crosses val="autoZero"/>
        <c:auto val="1"/>
        <c:lblOffset val="100"/>
        <c:baseTimeUnit val="years"/>
      </c:dateAx>
      <c:valAx>
        <c:axId val="8379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0.25</c:v>
                </c:pt>
                <c:pt idx="1">
                  <c:v>0.09</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3853312"/>
        <c:axId val="8385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83853312"/>
        <c:axId val="83855232"/>
      </c:lineChart>
      <c:dateAx>
        <c:axId val="83853312"/>
        <c:scaling>
          <c:orientation val="minMax"/>
        </c:scaling>
        <c:delete val="1"/>
        <c:axPos val="b"/>
        <c:numFmt formatCode="ge" sourceLinked="1"/>
        <c:majorTickMark val="none"/>
        <c:minorTickMark val="none"/>
        <c:tickLblPos val="none"/>
        <c:crossAx val="83855232"/>
        <c:crosses val="autoZero"/>
        <c:auto val="1"/>
        <c:lblOffset val="100"/>
        <c:baseTimeUnit val="years"/>
      </c:dateAx>
      <c:valAx>
        <c:axId val="8385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898368"/>
        <c:axId val="839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83898368"/>
        <c:axId val="83900288"/>
      </c:lineChart>
      <c:dateAx>
        <c:axId val="83898368"/>
        <c:scaling>
          <c:orientation val="minMax"/>
        </c:scaling>
        <c:delete val="1"/>
        <c:axPos val="b"/>
        <c:numFmt formatCode="ge" sourceLinked="1"/>
        <c:majorTickMark val="none"/>
        <c:minorTickMark val="none"/>
        <c:tickLblPos val="none"/>
        <c:crossAx val="83900288"/>
        <c:crosses val="autoZero"/>
        <c:auto val="1"/>
        <c:lblOffset val="100"/>
        <c:baseTimeUnit val="years"/>
      </c:dateAx>
      <c:valAx>
        <c:axId val="83900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8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361.01</c:v>
                </c:pt>
                <c:pt idx="1">
                  <c:v>425.78</c:v>
                </c:pt>
                <c:pt idx="2">
                  <c:v>430.97</c:v>
                </c:pt>
                <c:pt idx="3">
                  <c:v>425.19</c:v>
                </c:pt>
                <c:pt idx="4">
                  <c:v>568.25</c:v>
                </c:pt>
              </c:numCache>
            </c:numRef>
          </c:val>
        </c:ser>
        <c:dLbls>
          <c:showLegendKey val="0"/>
          <c:showVal val="0"/>
          <c:showCatName val="0"/>
          <c:showSerName val="0"/>
          <c:showPercent val="0"/>
          <c:showBubbleSize val="0"/>
        </c:dLbls>
        <c:gapWidth val="150"/>
        <c:axId val="83914112"/>
        <c:axId val="839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83914112"/>
        <c:axId val="83944960"/>
      </c:lineChart>
      <c:dateAx>
        <c:axId val="83914112"/>
        <c:scaling>
          <c:orientation val="minMax"/>
        </c:scaling>
        <c:delete val="1"/>
        <c:axPos val="b"/>
        <c:numFmt formatCode="ge" sourceLinked="1"/>
        <c:majorTickMark val="none"/>
        <c:minorTickMark val="none"/>
        <c:tickLblPos val="none"/>
        <c:crossAx val="83944960"/>
        <c:crosses val="autoZero"/>
        <c:auto val="1"/>
        <c:lblOffset val="100"/>
        <c:baseTimeUnit val="years"/>
      </c:dateAx>
      <c:valAx>
        <c:axId val="83944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9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221.98</c:v>
                </c:pt>
                <c:pt idx="1">
                  <c:v>234.39</c:v>
                </c:pt>
                <c:pt idx="2">
                  <c:v>211.14</c:v>
                </c:pt>
                <c:pt idx="3">
                  <c:v>187.61</c:v>
                </c:pt>
                <c:pt idx="4">
                  <c:v>167.73</c:v>
                </c:pt>
              </c:numCache>
            </c:numRef>
          </c:val>
        </c:ser>
        <c:dLbls>
          <c:showLegendKey val="0"/>
          <c:showVal val="0"/>
          <c:showCatName val="0"/>
          <c:showSerName val="0"/>
          <c:showPercent val="0"/>
          <c:showBubbleSize val="0"/>
        </c:dLbls>
        <c:gapWidth val="150"/>
        <c:axId val="92670976"/>
        <c:axId val="927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92670976"/>
        <c:axId val="92701824"/>
      </c:lineChart>
      <c:dateAx>
        <c:axId val="92670976"/>
        <c:scaling>
          <c:orientation val="minMax"/>
        </c:scaling>
        <c:delete val="1"/>
        <c:axPos val="b"/>
        <c:numFmt formatCode="ge" sourceLinked="1"/>
        <c:majorTickMark val="none"/>
        <c:minorTickMark val="none"/>
        <c:tickLblPos val="none"/>
        <c:crossAx val="92701824"/>
        <c:crosses val="autoZero"/>
        <c:auto val="1"/>
        <c:lblOffset val="100"/>
        <c:baseTimeUnit val="years"/>
      </c:dateAx>
      <c:valAx>
        <c:axId val="92701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67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92.22</c:v>
                </c:pt>
                <c:pt idx="1">
                  <c:v>90.56</c:v>
                </c:pt>
                <c:pt idx="2">
                  <c:v>87.49</c:v>
                </c:pt>
                <c:pt idx="3">
                  <c:v>87.97</c:v>
                </c:pt>
                <c:pt idx="4">
                  <c:v>89.5</c:v>
                </c:pt>
              </c:numCache>
            </c:numRef>
          </c:val>
        </c:ser>
        <c:dLbls>
          <c:showLegendKey val="0"/>
          <c:showVal val="0"/>
          <c:showCatName val="0"/>
          <c:showSerName val="0"/>
          <c:showPercent val="0"/>
          <c:showBubbleSize val="0"/>
        </c:dLbls>
        <c:gapWidth val="150"/>
        <c:axId val="92732032"/>
        <c:axId val="9273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92732032"/>
        <c:axId val="92738304"/>
      </c:lineChart>
      <c:dateAx>
        <c:axId val="92732032"/>
        <c:scaling>
          <c:orientation val="minMax"/>
        </c:scaling>
        <c:delete val="1"/>
        <c:axPos val="b"/>
        <c:numFmt formatCode="ge" sourceLinked="1"/>
        <c:majorTickMark val="none"/>
        <c:minorTickMark val="none"/>
        <c:tickLblPos val="none"/>
        <c:crossAx val="92738304"/>
        <c:crosses val="autoZero"/>
        <c:auto val="1"/>
        <c:lblOffset val="100"/>
        <c:baseTimeUnit val="years"/>
      </c:dateAx>
      <c:valAx>
        <c:axId val="927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3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216.64</c:v>
                </c:pt>
                <c:pt idx="1">
                  <c:v>223.05</c:v>
                </c:pt>
                <c:pt idx="2">
                  <c:v>230.82</c:v>
                </c:pt>
                <c:pt idx="3">
                  <c:v>229.82</c:v>
                </c:pt>
                <c:pt idx="4">
                  <c:v>225.97</c:v>
                </c:pt>
              </c:numCache>
            </c:numRef>
          </c:val>
        </c:ser>
        <c:dLbls>
          <c:showLegendKey val="0"/>
          <c:showVal val="0"/>
          <c:showCatName val="0"/>
          <c:showSerName val="0"/>
          <c:showPercent val="0"/>
          <c:showBubbleSize val="0"/>
        </c:dLbls>
        <c:gapWidth val="150"/>
        <c:axId val="92772224"/>
        <c:axId val="9277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92772224"/>
        <c:axId val="92778496"/>
      </c:lineChart>
      <c:dateAx>
        <c:axId val="92772224"/>
        <c:scaling>
          <c:orientation val="minMax"/>
        </c:scaling>
        <c:delete val="1"/>
        <c:axPos val="b"/>
        <c:numFmt formatCode="ge" sourceLinked="1"/>
        <c:majorTickMark val="none"/>
        <c:minorTickMark val="none"/>
        <c:tickLblPos val="none"/>
        <c:crossAx val="92778496"/>
        <c:crosses val="autoZero"/>
        <c:auto val="1"/>
        <c:lblOffset val="100"/>
        <c:baseTimeUnit val="years"/>
      </c:dateAx>
      <c:valAx>
        <c:axId val="9277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7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O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北海道　美瑛町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10438</v>
      </c>
      <c r="AJ8" s="75"/>
      <c r="AK8" s="75"/>
      <c r="AL8" s="75"/>
      <c r="AM8" s="75"/>
      <c r="AN8" s="75"/>
      <c r="AO8" s="75"/>
      <c r="AP8" s="76"/>
      <c r="AQ8" s="57">
        <f>データ!R6</f>
        <v>676.78</v>
      </c>
      <c r="AR8" s="57"/>
      <c r="AS8" s="57"/>
      <c r="AT8" s="57"/>
      <c r="AU8" s="57"/>
      <c r="AV8" s="57"/>
      <c r="AW8" s="57"/>
      <c r="AX8" s="57"/>
      <c r="AY8" s="57">
        <f>データ!S6</f>
        <v>15.42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89.37</v>
      </c>
      <c r="K10" s="57"/>
      <c r="L10" s="57"/>
      <c r="M10" s="57"/>
      <c r="N10" s="57"/>
      <c r="O10" s="57"/>
      <c r="P10" s="57"/>
      <c r="Q10" s="57"/>
      <c r="R10" s="57">
        <f>データ!O6</f>
        <v>88.76</v>
      </c>
      <c r="S10" s="57"/>
      <c r="T10" s="57"/>
      <c r="U10" s="57"/>
      <c r="V10" s="57"/>
      <c r="W10" s="57"/>
      <c r="X10" s="57"/>
      <c r="Y10" s="57"/>
      <c r="Z10" s="65">
        <f>データ!P6</f>
        <v>4416</v>
      </c>
      <c r="AA10" s="65"/>
      <c r="AB10" s="65"/>
      <c r="AC10" s="65"/>
      <c r="AD10" s="65"/>
      <c r="AE10" s="65"/>
      <c r="AF10" s="65"/>
      <c r="AG10" s="65"/>
      <c r="AH10" s="2"/>
      <c r="AI10" s="65">
        <f>データ!T6</f>
        <v>9243</v>
      </c>
      <c r="AJ10" s="65"/>
      <c r="AK10" s="65"/>
      <c r="AL10" s="65"/>
      <c r="AM10" s="65"/>
      <c r="AN10" s="65"/>
      <c r="AO10" s="65"/>
      <c r="AP10" s="65"/>
      <c r="AQ10" s="57">
        <f>データ!U6</f>
        <v>187.34</v>
      </c>
      <c r="AR10" s="57"/>
      <c r="AS10" s="57"/>
      <c r="AT10" s="57"/>
      <c r="AU10" s="57"/>
      <c r="AV10" s="57"/>
      <c r="AW10" s="57"/>
      <c r="AX10" s="57"/>
      <c r="AY10" s="57">
        <f>データ!V6</f>
        <v>49.34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C34:P35"/>
    <mergeCell ref="R34:AE35"/>
    <mergeCell ref="AG34:AT35"/>
    <mergeCell ref="AV34:BI35"/>
    <mergeCell ref="BL16:BZ44"/>
    <mergeCell ref="AY10:BF10"/>
    <mergeCell ref="BL10:BM10"/>
    <mergeCell ref="BL11:BZ13"/>
    <mergeCell ref="B14:BJ15"/>
    <mergeCell ref="BL14:BZ15"/>
    <mergeCell ref="B10:I10"/>
    <mergeCell ref="J10:Q10"/>
    <mergeCell ref="R10:Y10"/>
    <mergeCell ref="Z10:AG10"/>
    <mergeCell ref="AI10:AP10"/>
    <mergeCell ref="AQ10:AX10"/>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14591</v>
      </c>
      <c r="D6" s="31">
        <f t="shared" si="3"/>
        <v>46</v>
      </c>
      <c r="E6" s="31">
        <f t="shared" si="3"/>
        <v>1</v>
      </c>
      <c r="F6" s="31">
        <f t="shared" si="3"/>
        <v>0</v>
      </c>
      <c r="G6" s="31">
        <f t="shared" si="3"/>
        <v>1</v>
      </c>
      <c r="H6" s="31" t="str">
        <f t="shared" si="3"/>
        <v>北海道　美瑛町</v>
      </c>
      <c r="I6" s="31" t="str">
        <f t="shared" si="3"/>
        <v>法適用</v>
      </c>
      <c r="J6" s="31" t="str">
        <f t="shared" si="3"/>
        <v>水道事業</v>
      </c>
      <c r="K6" s="31" t="str">
        <f t="shared" si="3"/>
        <v>末端給水事業</v>
      </c>
      <c r="L6" s="31" t="str">
        <f t="shared" si="3"/>
        <v>A8</v>
      </c>
      <c r="M6" s="32" t="str">
        <f t="shared" si="3"/>
        <v>-</v>
      </c>
      <c r="N6" s="32">
        <f t="shared" si="3"/>
        <v>89.37</v>
      </c>
      <c r="O6" s="32">
        <f t="shared" si="3"/>
        <v>88.76</v>
      </c>
      <c r="P6" s="32">
        <f t="shared" si="3"/>
        <v>4416</v>
      </c>
      <c r="Q6" s="32">
        <f t="shared" si="3"/>
        <v>10438</v>
      </c>
      <c r="R6" s="32">
        <f t="shared" si="3"/>
        <v>676.78</v>
      </c>
      <c r="S6" s="32">
        <f t="shared" si="3"/>
        <v>15.42</v>
      </c>
      <c r="T6" s="32">
        <f t="shared" si="3"/>
        <v>9243</v>
      </c>
      <c r="U6" s="32">
        <f t="shared" si="3"/>
        <v>187.34</v>
      </c>
      <c r="V6" s="32">
        <f t="shared" si="3"/>
        <v>49.34</v>
      </c>
      <c r="W6" s="33">
        <f>IF(W7="",NA(),W7)</f>
        <v>101.65</v>
      </c>
      <c r="X6" s="33">
        <f t="shared" ref="X6:AF6" si="4">IF(X7="",NA(),X7)</f>
        <v>100.58</v>
      </c>
      <c r="Y6" s="33">
        <f t="shared" si="4"/>
        <v>100.13</v>
      </c>
      <c r="Z6" s="33">
        <f t="shared" si="4"/>
        <v>99.84</v>
      </c>
      <c r="AA6" s="33">
        <f t="shared" si="4"/>
        <v>101.15</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361.01</v>
      </c>
      <c r="AT6" s="33">
        <f t="shared" ref="AT6:BB6" si="6">IF(AT7="",NA(),AT7)</f>
        <v>425.78</v>
      </c>
      <c r="AU6" s="33">
        <f t="shared" si="6"/>
        <v>430.97</v>
      </c>
      <c r="AV6" s="33">
        <f t="shared" si="6"/>
        <v>425.19</v>
      </c>
      <c r="AW6" s="33">
        <f t="shared" si="6"/>
        <v>568.25</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221.98</v>
      </c>
      <c r="BE6" s="33">
        <f t="shared" ref="BE6:BM6" si="7">IF(BE7="",NA(),BE7)</f>
        <v>234.39</v>
      </c>
      <c r="BF6" s="33">
        <f t="shared" si="7"/>
        <v>211.14</v>
      </c>
      <c r="BG6" s="33">
        <f t="shared" si="7"/>
        <v>187.61</v>
      </c>
      <c r="BH6" s="33">
        <f t="shared" si="7"/>
        <v>167.73</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92.22</v>
      </c>
      <c r="BP6" s="33">
        <f t="shared" ref="BP6:BX6" si="8">IF(BP7="",NA(),BP7)</f>
        <v>90.56</v>
      </c>
      <c r="BQ6" s="33">
        <f t="shared" si="8"/>
        <v>87.49</v>
      </c>
      <c r="BR6" s="33">
        <f t="shared" si="8"/>
        <v>87.97</v>
      </c>
      <c r="BS6" s="33">
        <f t="shared" si="8"/>
        <v>89.5</v>
      </c>
      <c r="BT6" s="33">
        <f t="shared" si="8"/>
        <v>90.17</v>
      </c>
      <c r="BU6" s="33">
        <f t="shared" si="8"/>
        <v>90.69</v>
      </c>
      <c r="BV6" s="33">
        <f t="shared" si="8"/>
        <v>90.64</v>
      </c>
      <c r="BW6" s="33">
        <f t="shared" si="8"/>
        <v>93.66</v>
      </c>
      <c r="BX6" s="33">
        <f t="shared" si="8"/>
        <v>92.76</v>
      </c>
      <c r="BY6" s="32" t="str">
        <f>IF(BY7="","",IF(BY7="-","【-】","【"&amp;SUBSTITUTE(TEXT(BY7,"#,##0.00"),"-","△")&amp;"】"))</f>
        <v>【104.99】</v>
      </c>
      <c r="BZ6" s="33">
        <f>IF(BZ7="",NA(),BZ7)</f>
        <v>216.64</v>
      </c>
      <c r="CA6" s="33">
        <f t="shared" ref="CA6:CI6" si="9">IF(CA7="",NA(),CA7)</f>
        <v>223.05</v>
      </c>
      <c r="CB6" s="33">
        <f t="shared" si="9"/>
        <v>230.82</v>
      </c>
      <c r="CC6" s="33">
        <f t="shared" si="9"/>
        <v>229.82</v>
      </c>
      <c r="CD6" s="33">
        <f t="shared" si="9"/>
        <v>225.97</v>
      </c>
      <c r="CE6" s="33">
        <f t="shared" si="9"/>
        <v>210.28</v>
      </c>
      <c r="CF6" s="33">
        <f t="shared" si="9"/>
        <v>211.08</v>
      </c>
      <c r="CG6" s="33">
        <f t="shared" si="9"/>
        <v>213.52</v>
      </c>
      <c r="CH6" s="33">
        <f t="shared" si="9"/>
        <v>208.21</v>
      </c>
      <c r="CI6" s="33">
        <f t="shared" si="9"/>
        <v>208.67</v>
      </c>
      <c r="CJ6" s="32" t="str">
        <f>IF(CJ7="","",IF(CJ7="-","【-】","【"&amp;SUBSTITUTE(TEXT(CJ7,"#,##0.00"),"-","△")&amp;"】"))</f>
        <v>【163.72】</v>
      </c>
      <c r="CK6" s="33">
        <f>IF(CK7="",NA(),CK7)</f>
        <v>47.32</v>
      </c>
      <c r="CL6" s="33">
        <f t="shared" ref="CL6:CT6" si="10">IF(CL7="",NA(),CL7)</f>
        <v>65.63</v>
      </c>
      <c r="CM6" s="33">
        <f t="shared" si="10"/>
        <v>66.48</v>
      </c>
      <c r="CN6" s="33">
        <f t="shared" si="10"/>
        <v>66.84</v>
      </c>
      <c r="CO6" s="33">
        <f t="shared" si="10"/>
        <v>67.3</v>
      </c>
      <c r="CP6" s="33">
        <f t="shared" si="10"/>
        <v>50.49</v>
      </c>
      <c r="CQ6" s="33">
        <f t="shared" si="10"/>
        <v>49.69</v>
      </c>
      <c r="CR6" s="33">
        <f t="shared" si="10"/>
        <v>49.77</v>
      </c>
      <c r="CS6" s="33">
        <f t="shared" si="10"/>
        <v>49.22</v>
      </c>
      <c r="CT6" s="33">
        <f t="shared" si="10"/>
        <v>49.08</v>
      </c>
      <c r="CU6" s="32" t="str">
        <f>IF(CU7="","",IF(CU7="-","【-】","【"&amp;SUBSTITUTE(TEXT(CU7,"#,##0.00"),"-","△")&amp;"】"))</f>
        <v>【59.76】</v>
      </c>
      <c r="CV6" s="33">
        <f>IF(CV7="",NA(),CV7)</f>
        <v>81.83</v>
      </c>
      <c r="CW6" s="33">
        <f t="shared" ref="CW6:DE6" si="11">IF(CW7="",NA(),CW7)</f>
        <v>85.17</v>
      </c>
      <c r="CX6" s="33">
        <f t="shared" si="11"/>
        <v>84.38</v>
      </c>
      <c r="CY6" s="33">
        <f t="shared" si="11"/>
        <v>83.93</v>
      </c>
      <c r="CZ6" s="33">
        <f t="shared" si="11"/>
        <v>82.48</v>
      </c>
      <c r="DA6" s="33">
        <f t="shared" si="11"/>
        <v>78.7</v>
      </c>
      <c r="DB6" s="33">
        <f t="shared" si="11"/>
        <v>80.010000000000005</v>
      </c>
      <c r="DC6" s="33">
        <f t="shared" si="11"/>
        <v>79.98</v>
      </c>
      <c r="DD6" s="33">
        <f t="shared" si="11"/>
        <v>79.48</v>
      </c>
      <c r="DE6" s="33">
        <f t="shared" si="11"/>
        <v>79.3</v>
      </c>
      <c r="DF6" s="32" t="str">
        <f>IF(DF7="","",IF(DF7="-","【-】","【"&amp;SUBSTITUTE(TEXT(DF7,"#,##0.00"),"-","△")&amp;"】"))</f>
        <v>【89.95】</v>
      </c>
      <c r="DG6" s="33">
        <f>IF(DG7="",NA(),DG7)</f>
        <v>33.57</v>
      </c>
      <c r="DH6" s="33">
        <f t="shared" ref="DH6:DP6" si="12">IF(DH7="",NA(),DH7)</f>
        <v>27.53</v>
      </c>
      <c r="DI6" s="33">
        <f t="shared" si="12"/>
        <v>29.01</v>
      </c>
      <c r="DJ6" s="33">
        <f t="shared" si="12"/>
        <v>44.05</v>
      </c>
      <c r="DK6" s="33">
        <f t="shared" si="12"/>
        <v>46.59</v>
      </c>
      <c r="DL6" s="33">
        <f t="shared" si="12"/>
        <v>34.24</v>
      </c>
      <c r="DM6" s="33">
        <f t="shared" si="12"/>
        <v>35.18</v>
      </c>
      <c r="DN6" s="33">
        <f t="shared" si="12"/>
        <v>36.43</v>
      </c>
      <c r="DO6" s="33">
        <f t="shared" si="12"/>
        <v>46.12</v>
      </c>
      <c r="DP6" s="33">
        <f t="shared" si="12"/>
        <v>47.44</v>
      </c>
      <c r="DQ6" s="32" t="str">
        <f>IF(DQ7="","",IF(DQ7="-","【-】","【"&amp;SUBSTITUTE(TEXT(DQ7,"#,##0.00"),"-","△")&amp;"】"))</f>
        <v>【47.18】</v>
      </c>
      <c r="DR6" s="33">
        <f>IF(DR7="",NA(),DR7)</f>
        <v>0.25</v>
      </c>
      <c r="DS6" s="33">
        <f t="shared" ref="DS6:EA6" si="13">IF(DS7="",NA(),DS7)</f>
        <v>0.09</v>
      </c>
      <c r="DT6" s="32">
        <f t="shared" si="13"/>
        <v>0</v>
      </c>
      <c r="DU6" s="32">
        <f t="shared" si="13"/>
        <v>0</v>
      </c>
      <c r="DV6" s="32">
        <f t="shared" si="13"/>
        <v>0</v>
      </c>
      <c r="DW6" s="33">
        <f t="shared" si="13"/>
        <v>6.81</v>
      </c>
      <c r="DX6" s="33">
        <f t="shared" si="13"/>
        <v>8.41</v>
      </c>
      <c r="DY6" s="33">
        <f t="shared" si="13"/>
        <v>8.7200000000000006</v>
      </c>
      <c r="DZ6" s="33">
        <f t="shared" si="13"/>
        <v>9.86</v>
      </c>
      <c r="EA6" s="33">
        <f t="shared" si="13"/>
        <v>11.16</v>
      </c>
      <c r="EB6" s="32" t="str">
        <f>IF(EB7="","",IF(EB7="-","【-】","【"&amp;SUBSTITUTE(TEXT(EB7,"#,##0.00"),"-","△")&amp;"】"))</f>
        <v>【13.18】</v>
      </c>
      <c r="EC6" s="33">
        <f>IF(EC7="",NA(),EC7)</f>
        <v>0.25</v>
      </c>
      <c r="ED6" s="33">
        <f t="shared" ref="ED6:EL6" si="14">IF(ED7="",NA(),ED7)</f>
        <v>0.4</v>
      </c>
      <c r="EE6" s="33">
        <f t="shared" si="14"/>
        <v>0.32</v>
      </c>
      <c r="EF6" s="33">
        <f t="shared" si="14"/>
        <v>0.13</v>
      </c>
      <c r="EG6" s="32">
        <f t="shared" si="14"/>
        <v>0</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14591</v>
      </c>
      <c r="D7" s="35">
        <v>46</v>
      </c>
      <c r="E7" s="35">
        <v>1</v>
      </c>
      <c r="F7" s="35">
        <v>0</v>
      </c>
      <c r="G7" s="35">
        <v>1</v>
      </c>
      <c r="H7" s="35" t="s">
        <v>93</v>
      </c>
      <c r="I7" s="35" t="s">
        <v>94</v>
      </c>
      <c r="J7" s="35" t="s">
        <v>95</v>
      </c>
      <c r="K7" s="35" t="s">
        <v>96</v>
      </c>
      <c r="L7" s="35" t="s">
        <v>97</v>
      </c>
      <c r="M7" s="36" t="s">
        <v>98</v>
      </c>
      <c r="N7" s="36">
        <v>89.37</v>
      </c>
      <c r="O7" s="36">
        <v>88.76</v>
      </c>
      <c r="P7" s="36">
        <v>4416</v>
      </c>
      <c r="Q7" s="36">
        <v>10438</v>
      </c>
      <c r="R7" s="36">
        <v>676.78</v>
      </c>
      <c r="S7" s="36">
        <v>15.42</v>
      </c>
      <c r="T7" s="36">
        <v>9243</v>
      </c>
      <c r="U7" s="36">
        <v>187.34</v>
      </c>
      <c r="V7" s="36">
        <v>49.34</v>
      </c>
      <c r="W7" s="36">
        <v>101.65</v>
      </c>
      <c r="X7" s="36">
        <v>100.58</v>
      </c>
      <c r="Y7" s="36">
        <v>100.13</v>
      </c>
      <c r="Z7" s="36">
        <v>99.84</v>
      </c>
      <c r="AA7" s="36">
        <v>101.15</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361.01</v>
      </c>
      <c r="AT7" s="36">
        <v>425.78</v>
      </c>
      <c r="AU7" s="36">
        <v>430.97</v>
      </c>
      <c r="AV7" s="36">
        <v>425.19</v>
      </c>
      <c r="AW7" s="36">
        <v>568.25</v>
      </c>
      <c r="AX7" s="36">
        <v>1197.1099999999999</v>
      </c>
      <c r="AY7" s="36">
        <v>1002.64</v>
      </c>
      <c r="AZ7" s="36">
        <v>1164.51</v>
      </c>
      <c r="BA7" s="36">
        <v>434.72</v>
      </c>
      <c r="BB7" s="36">
        <v>416.14</v>
      </c>
      <c r="BC7" s="36">
        <v>262.74</v>
      </c>
      <c r="BD7" s="36">
        <v>221.98</v>
      </c>
      <c r="BE7" s="36">
        <v>234.39</v>
      </c>
      <c r="BF7" s="36">
        <v>211.14</v>
      </c>
      <c r="BG7" s="36">
        <v>187.61</v>
      </c>
      <c r="BH7" s="36">
        <v>167.73</v>
      </c>
      <c r="BI7" s="36">
        <v>532.29999999999995</v>
      </c>
      <c r="BJ7" s="36">
        <v>520.29999999999995</v>
      </c>
      <c r="BK7" s="36">
        <v>498.27</v>
      </c>
      <c r="BL7" s="36">
        <v>495.76</v>
      </c>
      <c r="BM7" s="36">
        <v>487.22</v>
      </c>
      <c r="BN7" s="36">
        <v>276.38</v>
      </c>
      <c r="BO7" s="36">
        <v>92.22</v>
      </c>
      <c r="BP7" s="36">
        <v>90.56</v>
      </c>
      <c r="BQ7" s="36">
        <v>87.49</v>
      </c>
      <c r="BR7" s="36">
        <v>87.97</v>
      </c>
      <c r="BS7" s="36">
        <v>89.5</v>
      </c>
      <c r="BT7" s="36">
        <v>90.17</v>
      </c>
      <c r="BU7" s="36">
        <v>90.69</v>
      </c>
      <c r="BV7" s="36">
        <v>90.64</v>
      </c>
      <c r="BW7" s="36">
        <v>93.66</v>
      </c>
      <c r="BX7" s="36">
        <v>92.76</v>
      </c>
      <c r="BY7" s="36">
        <v>104.99</v>
      </c>
      <c r="BZ7" s="36">
        <v>216.64</v>
      </c>
      <c r="CA7" s="36">
        <v>223.05</v>
      </c>
      <c r="CB7" s="36">
        <v>230.82</v>
      </c>
      <c r="CC7" s="36">
        <v>229.82</v>
      </c>
      <c r="CD7" s="36">
        <v>225.97</v>
      </c>
      <c r="CE7" s="36">
        <v>210.28</v>
      </c>
      <c r="CF7" s="36">
        <v>211.08</v>
      </c>
      <c r="CG7" s="36">
        <v>213.52</v>
      </c>
      <c r="CH7" s="36">
        <v>208.21</v>
      </c>
      <c r="CI7" s="36">
        <v>208.67</v>
      </c>
      <c r="CJ7" s="36">
        <v>163.72</v>
      </c>
      <c r="CK7" s="36">
        <v>47.32</v>
      </c>
      <c r="CL7" s="36">
        <v>65.63</v>
      </c>
      <c r="CM7" s="36">
        <v>66.48</v>
      </c>
      <c r="CN7" s="36">
        <v>66.84</v>
      </c>
      <c r="CO7" s="36">
        <v>67.3</v>
      </c>
      <c r="CP7" s="36">
        <v>50.49</v>
      </c>
      <c r="CQ7" s="36">
        <v>49.69</v>
      </c>
      <c r="CR7" s="36">
        <v>49.77</v>
      </c>
      <c r="CS7" s="36">
        <v>49.22</v>
      </c>
      <c r="CT7" s="36">
        <v>49.08</v>
      </c>
      <c r="CU7" s="36">
        <v>59.76</v>
      </c>
      <c r="CV7" s="36">
        <v>81.83</v>
      </c>
      <c r="CW7" s="36">
        <v>85.17</v>
      </c>
      <c r="CX7" s="36">
        <v>84.38</v>
      </c>
      <c r="CY7" s="36">
        <v>83.93</v>
      </c>
      <c r="CZ7" s="36">
        <v>82.48</v>
      </c>
      <c r="DA7" s="36">
        <v>78.7</v>
      </c>
      <c r="DB7" s="36">
        <v>80.010000000000005</v>
      </c>
      <c r="DC7" s="36">
        <v>79.98</v>
      </c>
      <c r="DD7" s="36">
        <v>79.48</v>
      </c>
      <c r="DE7" s="36">
        <v>79.3</v>
      </c>
      <c r="DF7" s="36">
        <v>89.95</v>
      </c>
      <c r="DG7" s="36">
        <v>33.57</v>
      </c>
      <c r="DH7" s="36">
        <v>27.53</v>
      </c>
      <c r="DI7" s="36">
        <v>29.01</v>
      </c>
      <c r="DJ7" s="36">
        <v>44.05</v>
      </c>
      <c r="DK7" s="36">
        <v>46.59</v>
      </c>
      <c r="DL7" s="36">
        <v>34.24</v>
      </c>
      <c r="DM7" s="36">
        <v>35.18</v>
      </c>
      <c r="DN7" s="36">
        <v>36.43</v>
      </c>
      <c r="DO7" s="36">
        <v>46.12</v>
      </c>
      <c r="DP7" s="36">
        <v>47.44</v>
      </c>
      <c r="DQ7" s="36">
        <v>47.18</v>
      </c>
      <c r="DR7" s="36">
        <v>0.25</v>
      </c>
      <c r="DS7" s="36">
        <v>0.09</v>
      </c>
      <c r="DT7" s="36">
        <v>0</v>
      </c>
      <c r="DU7" s="36">
        <v>0</v>
      </c>
      <c r="DV7" s="36">
        <v>0</v>
      </c>
      <c r="DW7" s="36">
        <v>6.81</v>
      </c>
      <c r="DX7" s="36">
        <v>8.41</v>
      </c>
      <c r="DY7" s="36">
        <v>8.7200000000000006</v>
      </c>
      <c r="DZ7" s="36">
        <v>9.86</v>
      </c>
      <c r="EA7" s="36">
        <v>11.16</v>
      </c>
      <c r="EB7" s="36">
        <v>13.18</v>
      </c>
      <c r="EC7" s="36">
        <v>0.25</v>
      </c>
      <c r="ED7" s="36">
        <v>0.4</v>
      </c>
      <c r="EE7" s="36">
        <v>0.32</v>
      </c>
      <c r="EF7" s="36">
        <v>0.13</v>
      </c>
      <c r="EG7" s="36">
        <v>0</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2017-02-01T08:32:46Z</dcterms:created>
  <dcterms:modified xsi:type="dcterms:W3CDTF">2017-02-09T07:06:16Z</dcterms:modified>
</cp:coreProperties>
</file>